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6" windowWidth="11340" windowHeight="6576" activeTab="0"/>
  </bookViews>
  <sheets>
    <sheet name="февраль" sheetId="1" r:id="rId1"/>
  </sheets>
  <definedNames>
    <definedName name="_xlnm.Print_Titles" localSheetId="0">'февраль'!$14:$15</definedName>
  </definedNames>
  <calcPr fullCalcOnLoad="1"/>
</workbook>
</file>

<file path=xl/sharedStrings.xml><?xml version="1.0" encoding="utf-8"?>
<sst xmlns="http://schemas.openxmlformats.org/spreadsheetml/2006/main" count="365" uniqueCount="218">
  <si>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</si>
  <si>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</si>
  <si>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</si>
  <si>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</si>
  <si>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</si>
  <si>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</si>
  <si>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</si>
  <si>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</si>
  <si>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</si>
  <si>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</si>
  <si>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</si>
  <si>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</si>
  <si>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</si>
  <si>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</si>
  <si>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</si>
  <si>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</si>
  <si>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</si>
  <si>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</si>
  <si>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</si>
  <si>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</si>
  <si>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</si>
  <si>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</si>
  <si>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</si>
  <si>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</si>
  <si>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</si>
  <si>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</si>
  <si>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</si>
  <si>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</si>
  <si>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</si>
  <si>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</si>
  <si>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</si>
  <si>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</si>
  <si>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</si>
  <si>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</si>
  <si>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2.3.1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</si>
  <si>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</si>
  <si>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</si>
  <si>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</si>
  <si>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</si>
  <si>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</si>
  <si>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</si>
  <si>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0700</t>
  </si>
  <si>
    <t>0900</t>
  </si>
  <si>
    <t>001</t>
  </si>
  <si>
    <t>2.3</t>
  </si>
  <si>
    <t>2.4</t>
  </si>
  <si>
    <t>КОСГУ</t>
  </si>
  <si>
    <t>РЕКОНСТРУКЦИЯ И СТРОИТЕЛЬСТВО</t>
  </si>
  <si>
    <t>470 98 01</t>
  </si>
  <si>
    <t>092 03 07</t>
  </si>
  <si>
    <t>УТВЕРЖДЕНА</t>
  </si>
  <si>
    <t>Наименование объекта</t>
  </si>
  <si>
    <t>1.1.1</t>
  </si>
  <si>
    <t>1.1.1-1</t>
  </si>
  <si>
    <t>1.1.2</t>
  </si>
  <si>
    <t>1.1.2-1</t>
  </si>
  <si>
    <t>ИТОГО ПО ШКОЛЬНЫМ УЧРЕЖДЕНИЯМ</t>
  </si>
  <si>
    <t xml:space="preserve">ИТОГО ПО ВНЕШКОЛЬНЫМ УЧРЕЖДЕНИЯМ </t>
  </si>
  <si>
    <t>ДОШКОЛЬНЫЕ УЧРЕЖДЕНИЯ</t>
  </si>
  <si>
    <t>ИТОГО ПО ДОШКОЛЬНЫМ УЧРЕЖДЕНИЯМ</t>
  </si>
  <si>
    <t>226</t>
  </si>
  <si>
    <t>423 98 03</t>
  </si>
  <si>
    <t xml:space="preserve">решением совета депутатов </t>
  </si>
  <si>
    <t>2.1.2-4</t>
  </si>
  <si>
    <t>2.1.2-5</t>
  </si>
  <si>
    <t>2.5</t>
  </si>
  <si>
    <t>2.2.</t>
  </si>
  <si>
    <t>КУЛЬТУРА</t>
  </si>
  <si>
    <t>0801</t>
  </si>
  <si>
    <t>442 98 01</t>
  </si>
  <si>
    <t>0800</t>
  </si>
  <si>
    <t>795 44 01</t>
  </si>
  <si>
    <t>795 44 04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</si>
  <si>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</si>
  <si>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</si>
  <si>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</si>
  <si>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</si>
  <si>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</si>
  <si>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</si>
  <si>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</si>
  <si>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</si>
  <si>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</si>
  <si>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</si>
  <si>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</si>
  <si>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421 98 02</t>
  </si>
  <si>
    <t>2.1.1.-4</t>
  </si>
  <si>
    <t>421 98 01</t>
  </si>
  <si>
    <t>102 01 22</t>
  </si>
  <si>
    <t>федерал.</t>
  </si>
  <si>
    <t>Ленинградской области</t>
  </si>
  <si>
    <t xml:space="preserve"> Кировского муниципального  района </t>
  </si>
  <si>
    <t>Замена оконных блоков</t>
  </si>
  <si>
    <t>421 98 06</t>
  </si>
  <si>
    <t>2.1.1.-6</t>
  </si>
  <si>
    <t>420 98 22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</si>
  <si>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</si>
  <si>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</si>
  <si>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</si>
  <si>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</si>
  <si>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</si>
  <si>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</si>
  <si>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</si>
  <si>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Строительство детского сада на 280 мест в г.Шлиссельбурге</t>
  </si>
  <si>
    <t>Детский сад г.Шлиссельбург</t>
  </si>
  <si>
    <t>Средняя общеобразовательная школа г.Шлиссельбург</t>
  </si>
  <si>
    <t>0400</t>
  </si>
  <si>
    <t>508 98 00</t>
  </si>
  <si>
    <t>1.1.1-2</t>
  </si>
  <si>
    <t>1.1.1-3</t>
  </si>
  <si>
    <t>1.2.-1</t>
  </si>
  <si>
    <t>Дошкольное учреждение п.Назия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</si>
  <si>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</si>
  <si>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ДОД "Шлиссельбургская детская музыкальная школа"</t>
  </si>
  <si>
    <t>МБУЗ "Кировская районная центральная больница"</t>
  </si>
  <si>
    <t>МБОУ "Кировская гимназия имени Героя Советского Союза Султана Баймагамбетова"</t>
  </si>
  <si>
    <t>МБДОУ "Детский сад комбинированного вида № 36"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</si>
  <si>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</si>
  <si>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</si>
  <si>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</si>
  <si>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2.6</t>
  </si>
  <si>
    <t>УЧРЕЖДЕНИЯ КУЛЬТУРЫ</t>
  </si>
  <si>
    <t>2.6.1</t>
  </si>
  <si>
    <t>МКУК «Центральная межпоселенческая библиотека»</t>
  </si>
  <si>
    <t>ВСЕГО ПО УЧРЕЖДЕНИЯМ КУЛЬТУРЫ</t>
  </si>
  <si>
    <t>МКСУ "Социально-реабилитационный центр для несовершеннолетних "Теплый дом"</t>
  </si>
  <si>
    <t>795 03 00</t>
  </si>
  <si>
    <t>1.1.2-2</t>
  </si>
  <si>
    <t>МКОУ "Шумская СОШ"</t>
  </si>
  <si>
    <t>421 98 10</t>
  </si>
  <si>
    <t>МБДОУ "Детский сад комбинированного вида № 2"</t>
  </si>
  <si>
    <t>МБОУ "Шлиссельбургская средняя общеобразовательная школа № 1 с углубленным изучением отдельных предметов"</t>
  </si>
  <si>
    <t xml:space="preserve">001 </t>
  </si>
  <si>
    <t>ДОРОЖНОЕ ХОЗЯЙСТВО (ДОРОЖНЫЕ ФОНДЫ)</t>
  </si>
  <si>
    <t>0409</t>
  </si>
  <si>
    <t>ВСЕГО ПО ДОРОЖНОМУ ХОЗЯЙСТВУ</t>
  </si>
  <si>
    <t>МБОУ ДОД "Кировский Центр детского творчества "Юность"</t>
  </si>
  <si>
    <t>Ремонт помещений</t>
  </si>
  <si>
    <t>423 98 08</t>
  </si>
  <si>
    <t>Капитальный ремонт детского сада на 80 мест по адресу: Ленинградская область, г.Кировск, ул.Молодежная, д.4</t>
  </si>
  <si>
    <t>2.5.5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</si>
  <si>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</t>
  </si>
  <si>
    <t>Строительство поликлиники на 150 посещений в смену в п.Мга</t>
  </si>
  <si>
    <t>Кировского муниципального района Ленинградской области на 2013 год</t>
  </si>
  <si>
    <t>Реконструкция здания бывшего комбината бытового обслуживания под офис врача общей практики в с.Путилово</t>
  </si>
  <si>
    <t>Ремонт кровли над столовой</t>
  </si>
  <si>
    <t>Замена трубопровода ХВС</t>
  </si>
  <si>
    <t>капитальный ремонт кровли детской поликлиники г.Кировск ул.Северная д.13</t>
  </si>
  <si>
    <t>Размещение МФЦ в здании администрации по адресу: Ленинградская область, г.Кировск, ул.Новая, д.1</t>
  </si>
  <si>
    <t xml:space="preserve">Ремонт автомобильных дорог общего пользования </t>
  </si>
  <si>
    <t>Проектно-сметная документация на монтаж дренажной системы, отмостки</t>
  </si>
  <si>
    <t>Ремонт теплотрассы к зданию школы и установка узла учета тепловой энергии</t>
  </si>
  <si>
    <t>Ремонт туалетов в здании по адресу: Ленинградская область, г.Кировск, ул.Кирова, д.8</t>
  </si>
  <si>
    <t>Герметизация межпанельных швов 1200 п.м.</t>
  </si>
  <si>
    <t>Ремонт кровли в дошкольном отделении</t>
  </si>
  <si>
    <t>МКОУ "Павловская средняя общеобразовательная школа"</t>
  </si>
  <si>
    <t>421 98 09</t>
  </si>
  <si>
    <t>Замена труб ХВС и труб канализации в дошкольном отделении</t>
  </si>
  <si>
    <t>2.1.2.-2</t>
  </si>
  <si>
    <t>2.1.2.-3</t>
  </si>
  <si>
    <t>Проектно-сметная документация на ремонт системы отопления, ГВС</t>
  </si>
  <si>
    <t>Ремонт системы энергоснабжения</t>
  </si>
  <si>
    <t>МБДОУ "Детский сад общеразвивающего вида с приоритетным осуществлением деятельности по художественно-эстетическому развитию детей № 44 "Андрейка"</t>
  </si>
  <si>
    <t>420 98 02</t>
  </si>
  <si>
    <t>Ремонт системы отопления (восстановление теплых полов в 6-ти группах на 1-ом этаже)</t>
  </si>
  <si>
    <t>МБДОУ "Детский сад № 1 "Березка"</t>
  </si>
  <si>
    <t>102 01 20</t>
  </si>
  <si>
    <t>795 76 00</t>
  </si>
  <si>
    <t>2.1.2.-4</t>
  </si>
  <si>
    <t>795 44 05</t>
  </si>
  <si>
    <t>2.1.1.-5</t>
  </si>
  <si>
    <t>(Приложение 24)</t>
  </si>
  <si>
    <t>д.Лаврово- Замена печи</t>
  </si>
  <si>
    <t xml:space="preserve">ВСЕГО ПО АДРЕСНОЙ ПРОГРАММЕ 
капитального ремонта и капитального строительства объектов </t>
  </si>
  <si>
    <t>Средняя общеобразовательная школа в п.Мга-Разработка проектно-сметной документации на строительство школы</t>
  </si>
  <si>
    <t>420 98 10</t>
  </si>
  <si>
    <t xml:space="preserve">003 </t>
  </si>
  <si>
    <t>ликвидация технологических ограничений строительства объекта недвижимости на земельном участке, расположенном по адресу: Ленинградская область, Кировский район, г. Шлиссельбург, ул. Пролетарская, дом № 37</t>
  </si>
  <si>
    <t>2.1.2.-6</t>
  </si>
  <si>
    <t>795 44 02</t>
  </si>
  <si>
    <t>от "12" декабря 2012г. № 115</t>
  </si>
  <si>
    <t>Производство работ по сносу здания по адресу: Ленинградская обл., Кировский р-н, г. Отрадное, ул. Новая, д.9</t>
  </si>
  <si>
    <t>2.5.1</t>
  </si>
  <si>
    <t>2.5.2</t>
  </si>
  <si>
    <t>Здание по улице Кирова д.20 г.Кировск-Замена аварийных оконных блоков в галерее в здании, расположенном по адресу: Ленинградская область, г.Кировск, ул.Кирова, д.20</t>
  </si>
  <si>
    <t>МКОУ "Синявинская средняя общеобразовательная школа"</t>
  </si>
  <si>
    <t>421 98 07</t>
  </si>
  <si>
    <t>2.1.2-7</t>
  </si>
  <si>
    <t>Ремонт мягкой кровли здания по адресу: Ленинградская область, Кировский район, п.Синявино-I, ул.Лесная, д.17</t>
  </si>
  <si>
    <t>315 01 02</t>
  </si>
  <si>
    <t>2.6.2</t>
  </si>
  <si>
    <t>Разработка проектно-сметной документации по объекту: Ремонт автомобильной дороги в д.Леднево Кировского района Ленинградской области</t>
  </si>
  <si>
    <t>2.5.3</t>
  </si>
  <si>
    <t>Выборочный ремонт мягкой кровли северо-западной части здания администрации по адресу: г.Кировск ул.Новая д.1</t>
  </si>
  <si>
    <t>2.1.1.-7</t>
  </si>
  <si>
    <t>Ремонт помещений МБДОУ по адресу: Ленинградская область, г.Кировск, ул.Молодежная, д.4</t>
  </si>
  <si>
    <t>Ремонт помещений детского сада п.Назия по адресу: п.Назия ул.Октябрьская д.6а</t>
  </si>
  <si>
    <t>1.1.2-3</t>
  </si>
  <si>
    <t>Строительство фельдшерско-акушерского пункта дер.Горы</t>
  </si>
  <si>
    <t>102 01 34</t>
  </si>
  <si>
    <t>Строительство фельдшерско-акушерского пункта дер.Горы, Кировский муниципальный район</t>
  </si>
  <si>
    <t>2.1.2-8</t>
  </si>
  <si>
    <t>МБОУ "Лицей г.Отрадное"</t>
  </si>
  <si>
    <t>Предпроектные работы для подготовки сметного расчета на проектно-изыскательские работы на реконструкцию лицея</t>
  </si>
  <si>
    <t>2.5.4</t>
  </si>
  <si>
    <t>Ремонт помещений в здании администрации</t>
  </si>
  <si>
    <t>План на 2013год 
(тыс. руб.)</t>
  </si>
  <si>
    <t>338 02 01</t>
  </si>
  <si>
    <t>1.2.-2</t>
  </si>
  <si>
    <t>МБУЗ "Кировская ЦРБ"- Разработка проектно-сметной документации на обустройство парковки</t>
  </si>
  <si>
    <t>Аварийные работы по восстановлению водопровода и присоединение к зданию детского отделения</t>
  </si>
  <si>
    <t>Капитальный ремонт перекрытий в здании детского отделения</t>
  </si>
  <si>
    <t>Отделочные работы, ремонт системы отопления, электромонтажные работы, замена полов в здании детского отделения</t>
  </si>
  <si>
    <t>0901</t>
  </si>
  <si>
    <t>Ремонт подвального помещения в здании администрации</t>
  </si>
  <si>
    <t>0309</t>
  </si>
  <si>
    <t>795 26 00</t>
  </si>
  <si>
    <t>(в редакции решения совета депутатов</t>
  </si>
  <si>
    <t>от "20" февраля 2013г №___)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</si>
</sst>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14" fillId="0" borderId="2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lef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left" wrapText="1"/>
    </xf>
    <xf numFmtId="165" fontId="14" fillId="0" borderId="3" xfId="0" applyNumberFormat="1" applyFont="1" applyFill="1" applyBorder="1" applyAlignment="1">
      <alignment horizontal="right" wrapText="1"/>
    </xf>
    <xf numFmtId="49" fontId="9" fillId="0" borderId="4" xfId="0" applyNumberFormat="1" applyFont="1" applyFill="1" applyBorder="1" applyAlignment="1">
      <alignment horizontal="left" wrapText="1"/>
    </xf>
    <xf numFmtId="165" fontId="16" fillId="0" borderId="5" xfId="0" applyNumberFormat="1" applyFont="1" applyFill="1" applyBorder="1" applyAlignment="1">
      <alignment horizontal="right" wrapText="1"/>
    </xf>
    <xf numFmtId="165" fontId="1" fillId="0" borderId="3" xfId="0" applyNumberFormat="1" applyFont="1" applyFill="1" applyBorder="1" applyAlignment="1">
      <alignment horizontal="right" wrapText="1"/>
    </xf>
    <xf numFmtId="49" fontId="9" fillId="0" borderId="6" xfId="0" applyNumberFormat="1" applyFont="1" applyFill="1" applyBorder="1" applyAlignment="1">
      <alignment horizontal="left" wrapText="1"/>
    </xf>
    <xf numFmtId="165" fontId="3" fillId="0" borderId="7" xfId="0" applyNumberFormat="1" applyFont="1" applyFill="1" applyBorder="1" applyAlignment="1">
      <alignment horizontal="righ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right" wrapText="1"/>
    </xf>
    <xf numFmtId="49" fontId="22" fillId="2" borderId="9" xfId="0" applyNumberFormat="1" applyFont="1" applyFill="1" applyBorder="1" applyAlignment="1">
      <alignment horizontal="left" vertical="top" wrapText="1"/>
    </xf>
    <xf numFmtId="165" fontId="21" fillId="2" borderId="9" xfId="0" applyNumberFormat="1" applyFont="1" applyFill="1" applyBorder="1" applyAlignment="1">
      <alignment horizontal="right" wrapText="1"/>
    </xf>
    <xf numFmtId="49" fontId="14" fillId="0" borderId="2" xfId="0" applyNumberFormat="1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top" wrapText="1"/>
    </xf>
    <xf numFmtId="165" fontId="14" fillId="0" borderId="5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165" fontId="3" fillId="0" borderId="11" xfId="0" applyNumberFormat="1" applyFont="1" applyFill="1" applyBorder="1" applyAlignment="1">
      <alignment horizontal="right" wrapText="1"/>
    </xf>
    <xf numFmtId="165" fontId="12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left" vertical="top" wrapText="1"/>
    </xf>
    <xf numFmtId="165" fontId="13" fillId="0" borderId="12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right" wrapText="1"/>
    </xf>
    <xf numFmtId="49" fontId="14" fillId="0" borderId="5" xfId="0" applyNumberFormat="1" applyFont="1" applyFill="1" applyBorder="1" applyAlignment="1">
      <alignment horizontal="left" vertical="top" wrapText="1"/>
    </xf>
    <xf numFmtId="165" fontId="14" fillId="0" borderId="3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wrapText="1"/>
    </xf>
    <xf numFmtId="165" fontId="9" fillId="0" borderId="4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165" fontId="9" fillId="0" borderId="3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left" vertical="top"/>
    </xf>
    <xf numFmtId="165" fontId="13" fillId="3" borderId="13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wrapText="1"/>
    </xf>
    <xf numFmtId="165" fontId="3" fillId="0" borderId="5" xfId="0" applyNumberFormat="1" applyFont="1" applyFill="1" applyBorder="1" applyAlignment="1">
      <alignment horizontal="right" wrapText="1"/>
    </xf>
    <xf numFmtId="49" fontId="3" fillId="0" borderId="5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 horizontal="center" wrapText="1"/>
    </xf>
    <xf numFmtId="165" fontId="17" fillId="0" borderId="6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8" fillId="0" borderId="8" xfId="0" applyNumberFormat="1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/>
    </xf>
    <xf numFmtId="49" fontId="22" fillId="0" borderId="9" xfId="0" applyNumberFormat="1" applyFont="1" applyFill="1" applyBorder="1" applyAlignment="1">
      <alignment horizontal="left" vertical="top" wrapText="1"/>
    </xf>
    <xf numFmtId="165" fontId="12" fillId="0" borderId="6" xfId="0" applyNumberFormat="1" applyFont="1" applyFill="1" applyBorder="1" applyAlignment="1">
      <alignment horizontal="right" wrapText="1"/>
    </xf>
    <xf numFmtId="49" fontId="12" fillId="0" borderId="7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165" fontId="17" fillId="0" borderId="10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5" fontId="16" fillId="0" borderId="3" xfId="0" applyNumberFormat="1" applyFont="1" applyFill="1" applyBorder="1" applyAlignment="1">
      <alignment horizontal="right" wrapText="1"/>
    </xf>
    <xf numFmtId="49" fontId="12" fillId="0" borderId="5" xfId="0" applyNumberFormat="1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right" wrapText="1"/>
    </xf>
    <xf numFmtId="165" fontId="3" fillId="0" borderId="14" xfId="0" applyNumberFormat="1" applyFont="1" applyFill="1" applyBorder="1" applyAlignment="1">
      <alignment horizontal="righ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0" borderId="7" xfId="0" applyNumberFormat="1" applyFont="1" applyFill="1" applyBorder="1" applyAlignment="1">
      <alignment horizontal="right" wrapText="1"/>
    </xf>
    <xf numFmtId="49" fontId="3" fillId="0" borderId="7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vertical="top" wrapText="1"/>
    </xf>
    <xf numFmtId="165" fontId="1" fillId="0" borderId="6" xfId="0" applyNumberFormat="1" applyFont="1" applyFill="1" applyBorder="1" applyAlignment="1">
      <alignment horizontal="right" wrapText="1"/>
    </xf>
    <xf numFmtId="49" fontId="17" fillId="0" borderId="3" xfId="0" applyNumberFormat="1" applyFont="1" applyFill="1" applyBorder="1" applyAlignment="1">
      <alignment horizontal="left" wrapText="1"/>
    </xf>
    <xf numFmtId="49" fontId="18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 wrapText="1"/>
    </xf>
    <xf numFmtId="165" fontId="9" fillId="0" borderId="11" xfId="0" applyNumberFormat="1" applyFont="1" applyFill="1" applyBorder="1" applyAlignment="1">
      <alignment horizontal="right" wrapText="1"/>
    </xf>
    <xf numFmtId="49" fontId="9" fillId="0" borderId="7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right" wrapText="1"/>
    </xf>
    <xf numFmtId="49" fontId="25" fillId="0" borderId="11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right" wrapText="1"/>
    </xf>
    <xf numFmtId="49" fontId="21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right" wrapText="1"/>
    </xf>
    <xf numFmtId="49" fontId="14" fillId="0" borderId="4" xfId="0" applyNumberFormat="1" applyFont="1" applyFill="1" applyBorder="1" applyAlignment="1">
      <alignment horizontal="left" wrapText="1"/>
    </xf>
    <xf numFmtId="165" fontId="14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right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left" wrapText="1"/>
    </xf>
    <xf numFmtId="165" fontId="1" fillId="0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49" fontId="12" fillId="0" borderId="11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right" wrapText="1"/>
    </xf>
    <xf numFmtId="49" fontId="18" fillId="0" borderId="9" xfId="0" applyNumberFormat="1" applyFont="1" applyFill="1" applyBorder="1" applyAlignment="1">
      <alignment horizontal="left" vertical="top"/>
    </xf>
    <xf numFmtId="165" fontId="21" fillId="0" borderId="9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right" wrapText="1"/>
    </xf>
    <xf numFmtId="49" fontId="25" fillId="0" borderId="8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/>
    </xf>
    <xf numFmtId="165" fontId="24" fillId="0" borderId="7" xfId="0" applyNumberFormat="1" applyFont="1" applyFill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 wrapText="1"/>
    </xf>
    <xf numFmtId="165" fontId="21" fillId="0" borderId="18" xfId="0" applyNumberFormat="1" applyFont="1" applyFill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vertical="top" wrapText="1"/>
    </xf>
    <xf numFmtId="165" fontId="12" fillId="0" borderId="18" xfId="0" applyNumberFormat="1" applyFont="1" applyFill="1" applyBorder="1" applyAlignment="1">
      <alignment horizontal="right" wrapText="1"/>
    </xf>
    <xf numFmtId="49" fontId="18" fillId="0" borderId="4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wrapText="1"/>
    </xf>
    <xf numFmtId="165" fontId="1" fillId="0" borderId="6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 wrapText="1"/>
    </xf>
    <xf numFmtId="165" fontId="3" fillId="0" borderId="6" xfId="0" applyNumberFormat="1" applyFont="1" applyFill="1" applyBorder="1" applyAlignment="1">
      <alignment horizontal="right" wrapText="1"/>
    </xf>
    <xf numFmtId="49" fontId="17" fillId="0" borderId="1" xfId="0" applyNumberFormat="1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left" wrapText="1"/>
    </xf>
    <xf numFmtId="49" fontId="27" fillId="0" borderId="3" xfId="0" applyNumberFormat="1" applyFont="1" applyFill="1" applyBorder="1" applyAlignment="1">
      <alignment horizontal="center" wrapText="1"/>
    </xf>
    <xf numFmtId="165" fontId="26" fillId="0" borderId="3" xfId="0" applyNumberFormat="1" applyFont="1" applyFill="1" applyBorder="1" applyAlignment="1">
      <alignment horizontal="right" wrapText="1"/>
    </xf>
    <xf numFmtId="165" fontId="12" fillId="0" borderId="3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165" fontId="25" fillId="0" borderId="3" xfId="0" applyNumberFormat="1" applyFont="1" applyFill="1" applyBorder="1" applyAlignment="1">
      <alignment horizontal="right" wrapText="1"/>
    </xf>
    <xf numFmtId="165" fontId="24" fillId="0" borderId="3" xfId="0" applyNumberFormat="1" applyFont="1" applyFill="1" applyBorder="1" applyAlignment="1">
      <alignment horizontal="right" wrapText="1"/>
    </xf>
    <xf numFmtId="165" fontId="12" fillId="0" borderId="5" xfId="0" applyNumberFormat="1" applyFont="1" applyFill="1" applyBorder="1" applyAlignment="1">
      <alignment horizontal="right" wrapText="1"/>
    </xf>
    <xf numFmtId="49" fontId="21" fillId="0" borderId="9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49" fontId="17" fillId="0" borderId="1" xfId="0" applyNumberFormat="1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49" fontId="21" fillId="2" borderId="9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2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27" fillId="0" borderId="3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165" fontId="25" fillId="0" borderId="6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center" wrapText="1"/>
    </xf>
    <xf numFmtId="49" fontId="18" fillId="0" borderId="22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center" wrapText="1"/>
    </xf>
    <xf numFmtId="165" fontId="24" fillId="0" borderId="6" xfId="0" applyNumberFormat="1" applyFont="1" applyFill="1" applyBorder="1" applyAlignment="1">
      <alignment horizontal="right" wrapText="1"/>
    </xf>
    <xf numFmtId="49" fontId="12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wrapText="1"/>
    </xf>
    <xf numFmtId="49" fontId="27" fillId="0" borderId="22" xfId="0" applyNumberFormat="1" applyFont="1" applyFill="1" applyBorder="1" applyAlignment="1">
      <alignment horizontal="center" wrapText="1"/>
    </xf>
    <xf numFmtId="49" fontId="27" fillId="0" borderId="23" xfId="0" applyNumberFormat="1" applyFont="1" applyFill="1" applyBorder="1" applyAlignment="1">
      <alignment horizontal="center" wrapText="1"/>
    </xf>
    <xf numFmtId="49" fontId="27" fillId="0" borderId="2" xfId="0" applyNumberFormat="1" applyFont="1" applyFill="1" applyBorder="1" applyAlignment="1">
      <alignment horizontal="center" wrapText="1"/>
    </xf>
    <xf numFmtId="165" fontId="26" fillId="0" borderId="2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view="pageBreakPreview" zoomScale="80" zoomScaleNormal="85" zoomScaleSheetLayoutView="80" workbookViewId="0" topLeftCell="A21">
      <selection activeCell="B31" sqref="B31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3.625" style="9" customWidth="1"/>
    <col min="9" max="9" width="12.125" style="9" hidden="1" customWidth="1"/>
    <col min="10" max="10" width="10.625" style="9" hidden="1" customWidth="1"/>
    <col min="11" max="11" width="15.625" style="3" bestFit="1" customWidth="1"/>
    <col min="12" max="12" width="14.375" style="1" customWidth="1"/>
    <col min="13" max="16384" width="9.125" style="1" customWidth="1"/>
  </cols>
  <sheetData>
    <row r="1" spans="1:11" ht="18">
      <c r="A1" s="21"/>
      <c r="B1" s="27"/>
      <c r="C1" s="28"/>
      <c r="D1" s="28"/>
      <c r="E1" s="223" t="s">
        <v>50</v>
      </c>
      <c r="F1" s="223"/>
      <c r="G1" s="223"/>
      <c r="H1" s="223"/>
      <c r="I1" s="223"/>
      <c r="J1" s="223"/>
      <c r="K1" s="223"/>
    </row>
    <row r="2" spans="1:11" ht="18">
      <c r="A2" s="21"/>
      <c r="B2" s="27"/>
      <c r="C2" s="223" t="s">
        <v>62</v>
      </c>
      <c r="D2" s="223"/>
      <c r="E2" s="223"/>
      <c r="F2" s="223"/>
      <c r="G2" s="223"/>
      <c r="H2" s="223"/>
      <c r="I2" s="223"/>
      <c r="J2" s="223"/>
      <c r="K2" s="223"/>
    </row>
    <row r="3" spans="1:11" ht="18">
      <c r="A3" s="21"/>
      <c r="B3" s="223" t="s">
        <v>90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8">
      <c r="A4" s="21"/>
      <c r="B4" s="29"/>
      <c r="C4" s="223" t="s">
        <v>89</v>
      </c>
      <c r="D4" s="223"/>
      <c r="E4" s="223"/>
      <c r="F4" s="223"/>
      <c r="G4" s="223"/>
      <c r="H4" s="223"/>
      <c r="I4" s="223"/>
      <c r="J4" s="223"/>
      <c r="K4" s="223"/>
    </row>
    <row r="5" spans="1:11" ht="18">
      <c r="A5" s="21"/>
      <c r="B5" s="27"/>
      <c r="C5" s="223" t="s">
        <v>179</v>
      </c>
      <c r="D5" s="223"/>
      <c r="E5" s="223"/>
      <c r="F5" s="223"/>
      <c r="G5" s="223"/>
      <c r="H5" s="223"/>
      <c r="I5" s="223"/>
      <c r="J5" s="223"/>
      <c r="K5" s="223"/>
    </row>
    <row r="6" spans="1:11" ht="18">
      <c r="A6" s="21"/>
      <c r="B6" s="27"/>
      <c r="C6" s="223" t="s">
        <v>170</v>
      </c>
      <c r="D6" s="223"/>
      <c r="E6" s="223"/>
      <c r="F6" s="223"/>
      <c r="G6" s="223"/>
      <c r="H6" s="223"/>
      <c r="I6" s="223"/>
      <c r="J6" s="223"/>
      <c r="K6" s="223"/>
    </row>
    <row r="7" spans="1:11" ht="18">
      <c r="A7" s="21"/>
      <c r="B7" s="27"/>
      <c r="C7" s="29"/>
      <c r="D7" s="29"/>
      <c r="E7" s="29"/>
      <c r="F7" s="213" t="s">
        <v>216</v>
      </c>
      <c r="G7" s="213"/>
      <c r="H7" s="213"/>
      <c r="I7" s="213"/>
      <c r="J7" s="213"/>
      <c r="K7" s="213"/>
    </row>
    <row r="8" spans="1:11" ht="18">
      <c r="A8" s="21"/>
      <c r="B8" s="27"/>
      <c r="C8" s="29"/>
      <c r="D8" s="29"/>
      <c r="E8" s="29"/>
      <c r="F8" s="223" t="s">
        <v>217</v>
      </c>
      <c r="G8" s="223"/>
      <c r="H8" s="223"/>
      <c r="I8" s="223"/>
      <c r="J8" s="223"/>
      <c r="K8" s="223"/>
    </row>
    <row r="9" spans="1:11" ht="18">
      <c r="A9" s="21"/>
      <c r="B9" s="27"/>
      <c r="C9" s="223"/>
      <c r="D9" s="223"/>
      <c r="E9" s="223"/>
      <c r="F9" s="223"/>
      <c r="G9" s="223"/>
      <c r="H9" s="223"/>
      <c r="I9" s="223"/>
      <c r="J9" s="223"/>
      <c r="K9" s="223"/>
    </row>
    <row r="10" spans="1:11" ht="24.75" customHeight="1">
      <c r="A10" s="224" t="s">
        <v>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1" ht="24.75" customHeight="1">
      <c r="A11" s="224" t="s">
        <v>1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 ht="18.75" customHeight="1">
      <c r="A12" s="224" t="s">
        <v>142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</row>
    <row r="13" spans="1:11" ht="14.25" thickBo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39" customHeight="1" thickBot="1">
      <c r="A14" s="221" t="s">
        <v>2</v>
      </c>
      <c r="B14" s="221" t="s">
        <v>51</v>
      </c>
      <c r="C14" s="221" t="s">
        <v>12</v>
      </c>
      <c r="D14" s="221"/>
      <c r="E14" s="221" t="s">
        <v>13</v>
      </c>
      <c r="F14" s="221" t="s">
        <v>14</v>
      </c>
      <c r="G14" s="221" t="s">
        <v>46</v>
      </c>
      <c r="H14" s="221" t="s">
        <v>205</v>
      </c>
      <c r="I14" s="221"/>
      <c r="J14" s="221"/>
      <c r="K14" s="220" t="s">
        <v>21</v>
      </c>
    </row>
    <row r="15" spans="1:11" ht="17.25" customHeight="1" thickBot="1">
      <c r="A15" s="221"/>
      <c r="B15" s="221"/>
      <c r="C15" s="221"/>
      <c r="D15" s="221"/>
      <c r="E15" s="221"/>
      <c r="F15" s="221"/>
      <c r="G15" s="221"/>
      <c r="H15" s="26" t="s">
        <v>19</v>
      </c>
      <c r="I15" s="26" t="s">
        <v>20</v>
      </c>
      <c r="J15" s="26" t="s">
        <v>88</v>
      </c>
      <c r="K15" s="220"/>
    </row>
    <row r="16" spans="1:11" ht="17.25">
      <c r="A16" s="126" t="s">
        <v>11</v>
      </c>
      <c r="B16" s="225" t="s">
        <v>3</v>
      </c>
      <c r="C16" s="225"/>
      <c r="D16" s="225"/>
      <c r="E16" s="225"/>
      <c r="F16" s="225"/>
      <c r="G16" s="127"/>
      <c r="H16" s="127"/>
      <c r="I16" s="127"/>
      <c r="J16" s="127"/>
      <c r="K16" s="128"/>
    </row>
    <row r="17" spans="1:11" ht="15">
      <c r="A17" s="98" t="s">
        <v>23</v>
      </c>
      <c r="B17" s="218" t="s">
        <v>47</v>
      </c>
      <c r="C17" s="218"/>
      <c r="D17" s="218"/>
      <c r="E17" s="218"/>
      <c r="F17" s="218"/>
      <c r="G17" s="129"/>
      <c r="H17" s="130"/>
      <c r="I17" s="130"/>
      <c r="J17" s="130"/>
      <c r="K17" s="130"/>
    </row>
    <row r="18" spans="1:11" ht="26.25" customHeight="1">
      <c r="A18" s="83" t="s">
        <v>52</v>
      </c>
      <c r="B18" s="244" t="s">
        <v>4</v>
      </c>
      <c r="C18" s="244"/>
      <c r="D18" s="244"/>
      <c r="E18" s="244"/>
      <c r="F18" s="244"/>
      <c r="G18" s="131"/>
      <c r="H18" s="132"/>
      <c r="I18" s="132"/>
      <c r="J18" s="132"/>
      <c r="K18" s="132"/>
    </row>
    <row r="19" spans="1:11" ht="30.75">
      <c r="A19" s="69" t="s">
        <v>53</v>
      </c>
      <c r="B19" s="133" t="s">
        <v>104</v>
      </c>
      <c r="C19" s="238" t="s">
        <v>15</v>
      </c>
      <c r="D19" s="238"/>
      <c r="E19" s="115" t="s">
        <v>125</v>
      </c>
      <c r="F19" s="115" t="s">
        <v>40</v>
      </c>
      <c r="G19" s="115"/>
      <c r="H19" s="37">
        <f>H20+H21</f>
        <v>19742</v>
      </c>
      <c r="I19" s="37" t="e">
        <f>I20+#REF!</f>
        <v>#REF!</v>
      </c>
      <c r="J19" s="37">
        <v>0</v>
      </c>
      <c r="K19" s="37">
        <f>H19</f>
        <v>19742</v>
      </c>
    </row>
    <row r="20" spans="1:11" ht="39.75">
      <c r="A20" s="72"/>
      <c r="B20" s="38" t="s">
        <v>140</v>
      </c>
      <c r="C20" s="228" t="s">
        <v>15</v>
      </c>
      <c r="D20" s="228"/>
      <c r="E20" s="191" t="s">
        <v>125</v>
      </c>
      <c r="F20" s="191" t="s">
        <v>175</v>
      </c>
      <c r="G20" s="191" t="s">
        <v>9</v>
      </c>
      <c r="H20" s="65">
        <f>9859.3+9859.2-1476.5</f>
        <v>18242</v>
      </c>
      <c r="I20" s="76">
        <v>0</v>
      </c>
      <c r="J20" s="76"/>
      <c r="K20" s="76">
        <f>H20+I20</f>
        <v>18242</v>
      </c>
    </row>
    <row r="21" spans="1:11" ht="66">
      <c r="A21" s="84"/>
      <c r="B21" s="147" t="s">
        <v>176</v>
      </c>
      <c r="C21" s="230" t="s">
        <v>15</v>
      </c>
      <c r="D21" s="230"/>
      <c r="E21" s="192" t="s">
        <v>125</v>
      </c>
      <c r="F21" s="192" t="s">
        <v>43</v>
      </c>
      <c r="G21" s="192" t="s">
        <v>60</v>
      </c>
      <c r="H21" s="155">
        <v>1500</v>
      </c>
      <c r="I21" s="171"/>
      <c r="J21" s="171"/>
      <c r="K21" s="171">
        <f>H21</f>
        <v>1500</v>
      </c>
    </row>
    <row r="22" spans="1:11" ht="19.5" customHeight="1">
      <c r="A22" s="69" t="s">
        <v>107</v>
      </c>
      <c r="B22" s="133" t="s">
        <v>103</v>
      </c>
      <c r="C22" s="238" t="s">
        <v>16</v>
      </c>
      <c r="D22" s="238"/>
      <c r="E22" s="115" t="s">
        <v>125</v>
      </c>
      <c r="F22" s="115" t="s">
        <v>40</v>
      </c>
      <c r="G22" s="115" t="s">
        <v>9</v>
      </c>
      <c r="H22" s="57">
        <f>H23</f>
        <v>19254</v>
      </c>
      <c r="I22" s="57" t="e">
        <f>I23+#REF!</f>
        <v>#REF!</v>
      </c>
      <c r="J22" s="34"/>
      <c r="K22" s="57">
        <f>K23</f>
        <v>19254</v>
      </c>
    </row>
    <row r="23" spans="1:11" ht="28.5" customHeight="1">
      <c r="A23" s="134"/>
      <c r="B23" s="158" t="s">
        <v>102</v>
      </c>
      <c r="C23" s="229"/>
      <c r="D23" s="229"/>
      <c r="E23" s="159"/>
      <c r="F23" s="159"/>
      <c r="G23" s="159"/>
      <c r="H23" s="118">
        <f>9877+10877-1500</f>
        <v>19254</v>
      </c>
      <c r="I23" s="119">
        <v>0</v>
      </c>
      <c r="J23" s="119"/>
      <c r="K23" s="119">
        <f>H23+I23</f>
        <v>19254</v>
      </c>
    </row>
    <row r="24" spans="1:11" ht="21" customHeight="1">
      <c r="A24" s="69" t="s">
        <v>108</v>
      </c>
      <c r="B24" s="133" t="s">
        <v>95</v>
      </c>
      <c r="C24" s="238" t="s">
        <v>16</v>
      </c>
      <c r="D24" s="238"/>
      <c r="E24" s="115" t="s">
        <v>125</v>
      </c>
      <c r="F24" s="115" t="s">
        <v>40</v>
      </c>
      <c r="G24" s="115" t="s">
        <v>9</v>
      </c>
      <c r="H24" s="57">
        <f>H25</f>
        <v>4821.5</v>
      </c>
      <c r="I24" s="57">
        <f>I25</f>
        <v>0</v>
      </c>
      <c r="J24" s="44"/>
      <c r="K24" s="57">
        <f>K25</f>
        <v>4821.5</v>
      </c>
    </row>
    <row r="25" spans="1:11" ht="22.5" customHeight="1" thickBot="1">
      <c r="A25" s="134"/>
      <c r="B25" s="41" t="s">
        <v>96</v>
      </c>
      <c r="C25" s="227"/>
      <c r="D25" s="227"/>
      <c r="E25" s="135"/>
      <c r="F25" s="135"/>
      <c r="G25" s="135"/>
      <c r="H25" s="44">
        <f>2410.8+2410.7</f>
        <v>4821.5</v>
      </c>
      <c r="I25" s="44">
        <v>0</v>
      </c>
      <c r="J25" s="44"/>
      <c r="K25" s="44">
        <f>H25+I25</f>
        <v>4821.5</v>
      </c>
    </row>
    <row r="26" spans="1:11" ht="30.75" customHeight="1" thickBot="1">
      <c r="A26" s="93"/>
      <c r="B26" s="93" t="s">
        <v>22</v>
      </c>
      <c r="C26" s="246" t="s">
        <v>41</v>
      </c>
      <c r="D26" s="246"/>
      <c r="E26" s="137"/>
      <c r="F26" s="137"/>
      <c r="G26" s="137"/>
      <c r="H26" s="112">
        <f>H19+H22+H24</f>
        <v>43817.5</v>
      </c>
      <c r="I26" s="112" t="e">
        <f>I19+I22+I24</f>
        <v>#REF!</v>
      </c>
      <c r="J26" s="112">
        <f>J19+J22+J24</f>
        <v>0</v>
      </c>
      <c r="K26" s="112">
        <f>K19+K22+K24</f>
        <v>43817.5</v>
      </c>
    </row>
    <row r="27" spans="1:11" ht="27.75" customHeight="1">
      <c r="A27" s="83" t="s">
        <v>54</v>
      </c>
      <c r="B27" s="218" t="s">
        <v>73</v>
      </c>
      <c r="C27" s="218"/>
      <c r="D27" s="218"/>
      <c r="E27" s="218"/>
      <c r="F27" s="218"/>
      <c r="G27" s="138"/>
      <c r="H27" s="138"/>
      <c r="I27" s="138"/>
      <c r="J27" s="139"/>
      <c r="K27" s="140"/>
    </row>
    <row r="28" spans="1:11" s="18" customFormat="1" ht="20.25" customHeight="1">
      <c r="A28" s="69" t="s">
        <v>55</v>
      </c>
      <c r="B28" s="133" t="s">
        <v>116</v>
      </c>
      <c r="C28" s="238" t="s">
        <v>39</v>
      </c>
      <c r="D28" s="238"/>
      <c r="E28" s="115" t="s">
        <v>87</v>
      </c>
      <c r="F28" s="115" t="s">
        <v>40</v>
      </c>
      <c r="G28" s="115" t="s">
        <v>9</v>
      </c>
      <c r="H28" s="40">
        <f>H29</f>
        <v>1000</v>
      </c>
      <c r="I28" s="40">
        <f>I29</f>
        <v>0</v>
      </c>
      <c r="J28" s="40">
        <f>J29</f>
        <v>0</v>
      </c>
      <c r="K28" s="40">
        <f>K29</f>
        <v>1000</v>
      </c>
    </row>
    <row r="29" spans="1:11" s="18" customFormat="1" ht="30" customHeight="1">
      <c r="A29" s="134"/>
      <c r="B29" s="56" t="s">
        <v>141</v>
      </c>
      <c r="C29" s="238"/>
      <c r="D29" s="238"/>
      <c r="E29" s="115"/>
      <c r="F29" s="115"/>
      <c r="G29" s="115"/>
      <c r="H29" s="34">
        <v>1000</v>
      </c>
      <c r="I29" s="34">
        <v>0</v>
      </c>
      <c r="J29" s="34"/>
      <c r="K29" s="34">
        <f>H29+I29</f>
        <v>1000</v>
      </c>
    </row>
    <row r="30" spans="1:11" s="18" customFormat="1" ht="46.5" customHeight="1">
      <c r="A30" s="69" t="s">
        <v>126</v>
      </c>
      <c r="B30" s="151" t="s">
        <v>143</v>
      </c>
      <c r="C30" s="238" t="s">
        <v>39</v>
      </c>
      <c r="D30" s="238"/>
      <c r="E30" s="115" t="s">
        <v>165</v>
      </c>
      <c r="F30" s="115" t="s">
        <v>40</v>
      </c>
      <c r="G30" s="115" t="s">
        <v>9</v>
      </c>
      <c r="H30" s="57">
        <f>H31</f>
        <v>1250</v>
      </c>
      <c r="I30" s="57" t="e">
        <f>#REF!+I31</f>
        <v>#REF!</v>
      </c>
      <c r="J30" s="57"/>
      <c r="K30" s="57">
        <f>K31</f>
        <v>1250</v>
      </c>
    </row>
    <row r="31" spans="1:11" s="18" customFormat="1" ht="45" customHeight="1">
      <c r="A31" s="69"/>
      <c r="B31" s="77" t="s">
        <v>143</v>
      </c>
      <c r="C31" s="238"/>
      <c r="D31" s="238"/>
      <c r="E31" s="115"/>
      <c r="F31" s="115"/>
      <c r="G31" s="115"/>
      <c r="H31" s="34">
        <v>1250</v>
      </c>
      <c r="I31" s="34">
        <v>0</v>
      </c>
      <c r="J31" s="34"/>
      <c r="K31" s="34">
        <f>I31+H31</f>
        <v>1250</v>
      </c>
    </row>
    <row r="32" spans="1:11" s="18" customFormat="1" ht="31.5" customHeight="1">
      <c r="A32" s="69" t="s">
        <v>196</v>
      </c>
      <c r="B32" s="151" t="s">
        <v>197</v>
      </c>
      <c r="C32" s="259" t="s">
        <v>39</v>
      </c>
      <c r="D32" s="260"/>
      <c r="E32" s="115" t="s">
        <v>198</v>
      </c>
      <c r="F32" s="115" t="s">
        <v>40</v>
      </c>
      <c r="G32" s="115" t="s">
        <v>9</v>
      </c>
      <c r="H32" s="57">
        <f>H33</f>
        <v>1064</v>
      </c>
      <c r="I32" s="57">
        <f>I33</f>
        <v>0</v>
      </c>
      <c r="J32" s="57">
        <f>J33</f>
        <v>0</v>
      </c>
      <c r="K32" s="57">
        <f>K33</f>
        <v>1064</v>
      </c>
    </row>
    <row r="33" spans="1:11" s="18" customFormat="1" ht="30" customHeight="1" thickBot="1">
      <c r="A33" s="68"/>
      <c r="B33" s="261" t="s">
        <v>199</v>
      </c>
      <c r="C33" s="262"/>
      <c r="D33" s="263"/>
      <c r="E33" s="264"/>
      <c r="F33" s="264"/>
      <c r="G33" s="264"/>
      <c r="H33" s="64">
        <v>1064</v>
      </c>
      <c r="I33" s="64"/>
      <c r="J33" s="64"/>
      <c r="K33" s="64">
        <f>H33</f>
        <v>1064</v>
      </c>
    </row>
    <row r="34" spans="1:11" s="20" customFormat="1" ht="30.75" customHeight="1" thickBot="1">
      <c r="A34" s="93"/>
      <c r="B34" s="93" t="s">
        <v>74</v>
      </c>
      <c r="C34" s="231" t="s">
        <v>42</v>
      </c>
      <c r="D34" s="231"/>
      <c r="E34" s="141"/>
      <c r="F34" s="141"/>
      <c r="G34" s="141"/>
      <c r="H34" s="112">
        <f>H28+H30+H32</f>
        <v>3314</v>
      </c>
      <c r="I34" s="112" t="e">
        <f>I28+I30+I32</f>
        <v>#REF!</v>
      </c>
      <c r="J34" s="112">
        <f>J28+J30+J32</f>
        <v>0</v>
      </c>
      <c r="K34" s="112">
        <f>K28+K30+K32</f>
        <v>3314</v>
      </c>
    </row>
    <row r="35" spans="1:11" s="20" customFormat="1" ht="30.75" customHeight="1">
      <c r="A35" s="265" t="s">
        <v>78</v>
      </c>
      <c r="B35" s="266" t="s">
        <v>79</v>
      </c>
      <c r="C35" s="266"/>
      <c r="D35" s="266"/>
      <c r="E35" s="266"/>
      <c r="F35" s="266"/>
      <c r="G35" s="131"/>
      <c r="H35" s="110"/>
      <c r="I35" s="110"/>
      <c r="J35" s="110"/>
      <c r="K35" s="110"/>
    </row>
    <row r="36" spans="1:11" s="20" customFormat="1" ht="45.75" customHeight="1">
      <c r="A36" s="205" t="s">
        <v>109</v>
      </c>
      <c r="B36" s="56" t="s">
        <v>173</v>
      </c>
      <c r="C36" s="257" t="s">
        <v>80</v>
      </c>
      <c r="D36" s="257"/>
      <c r="E36" s="204" t="s">
        <v>83</v>
      </c>
      <c r="F36" s="204" t="s">
        <v>43</v>
      </c>
      <c r="G36" s="204" t="s">
        <v>60</v>
      </c>
      <c r="H36" s="206">
        <v>2400</v>
      </c>
      <c r="I36" s="206"/>
      <c r="J36" s="206"/>
      <c r="K36" s="206">
        <f>H36</f>
        <v>2400</v>
      </c>
    </row>
    <row r="37" spans="1:11" s="20" customFormat="1" ht="45.75" customHeight="1" thickBot="1">
      <c r="A37" s="134" t="s">
        <v>207</v>
      </c>
      <c r="B37" s="195" t="s">
        <v>208</v>
      </c>
      <c r="C37" s="267" t="s">
        <v>80</v>
      </c>
      <c r="D37" s="267"/>
      <c r="E37" s="135" t="s">
        <v>206</v>
      </c>
      <c r="F37" s="135" t="s">
        <v>43</v>
      </c>
      <c r="G37" s="135" t="s">
        <v>60</v>
      </c>
      <c r="H37" s="268">
        <v>400</v>
      </c>
      <c r="I37" s="268"/>
      <c r="J37" s="268"/>
      <c r="K37" s="268">
        <f>H37</f>
        <v>400</v>
      </c>
    </row>
    <row r="38" spans="1:11" s="20" customFormat="1" ht="24" customHeight="1" thickBot="1">
      <c r="A38" s="188"/>
      <c r="B38" s="188" t="s">
        <v>81</v>
      </c>
      <c r="C38" s="211" t="s">
        <v>105</v>
      </c>
      <c r="D38" s="211"/>
      <c r="E38" s="189"/>
      <c r="F38" s="189"/>
      <c r="G38" s="189"/>
      <c r="H38" s="190">
        <f>H36+H37</f>
        <v>2800</v>
      </c>
      <c r="I38" s="190"/>
      <c r="J38" s="190"/>
      <c r="K38" s="190">
        <f>H38</f>
        <v>2800</v>
      </c>
    </row>
    <row r="39" spans="1:11" s="19" customFormat="1" ht="18.75" thickBot="1" thickTop="1">
      <c r="A39" s="174"/>
      <c r="B39" s="209" t="s">
        <v>17</v>
      </c>
      <c r="C39" s="209"/>
      <c r="D39" s="209"/>
      <c r="E39" s="209"/>
      <c r="F39" s="209"/>
      <c r="G39" s="109"/>
      <c r="H39" s="175">
        <f>H26+H34+H38</f>
        <v>49931.5</v>
      </c>
      <c r="I39" s="175" t="e">
        <f>I26+I34+I38</f>
        <v>#REF!</v>
      </c>
      <c r="J39" s="175">
        <f>J26+J34+J38</f>
        <v>0</v>
      </c>
      <c r="K39" s="175">
        <f>K26+K34+K38</f>
        <v>49931.5</v>
      </c>
    </row>
    <row r="40" spans="1:11" s="4" customFormat="1" ht="18" thickBot="1" thickTop="1">
      <c r="A40" s="108" t="s">
        <v>18</v>
      </c>
      <c r="B40" s="212" t="s">
        <v>8</v>
      </c>
      <c r="C40" s="212"/>
      <c r="D40" s="212"/>
      <c r="E40" s="212"/>
      <c r="F40" s="212"/>
      <c r="G40" s="47"/>
      <c r="H40" s="48"/>
      <c r="I40" s="48"/>
      <c r="J40" s="48"/>
      <c r="K40" s="48"/>
    </row>
    <row r="41" spans="1:11" s="12" customFormat="1" ht="15">
      <c r="A41" s="69" t="s">
        <v>24</v>
      </c>
      <c r="B41" s="244" t="s">
        <v>4</v>
      </c>
      <c r="C41" s="244"/>
      <c r="D41" s="244"/>
      <c r="E41" s="244"/>
      <c r="F41" s="244"/>
      <c r="G41" s="49"/>
      <c r="H41" s="50"/>
      <c r="I41" s="50"/>
      <c r="J41" s="50"/>
      <c r="K41" s="66"/>
    </row>
    <row r="42" spans="1:11" s="12" customFormat="1" ht="15.75">
      <c r="A42" s="70" t="s">
        <v>25</v>
      </c>
      <c r="B42" s="242" t="s">
        <v>58</v>
      </c>
      <c r="C42" s="242"/>
      <c r="D42" s="242"/>
      <c r="E42" s="242"/>
      <c r="F42" s="242"/>
      <c r="G42" s="242"/>
      <c r="H42" s="51"/>
      <c r="I42" s="51"/>
      <c r="J42" s="51"/>
      <c r="K42" s="51"/>
    </row>
    <row r="43" spans="1:11" s="12" customFormat="1" ht="57" customHeight="1">
      <c r="A43" s="69" t="s">
        <v>29</v>
      </c>
      <c r="B43" s="52" t="s">
        <v>161</v>
      </c>
      <c r="C43" s="244" t="s">
        <v>16</v>
      </c>
      <c r="D43" s="244"/>
      <c r="E43" s="97" t="s">
        <v>162</v>
      </c>
      <c r="F43" s="97" t="s">
        <v>43</v>
      </c>
      <c r="G43" s="97" t="s">
        <v>10</v>
      </c>
      <c r="H43" s="63">
        <f>H44</f>
        <v>700</v>
      </c>
      <c r="I43" s="63"/>
      <c r="J43" s="63"/>
      <c r="K43" s="63">
        <f>K44</f>
        <v>700</v>
      </c>
    </row>
    <row r="44" spans="1:11" s="12" customFormat="1" ht="33.75" customHeight="1">
      <c r="A44" s="70"/>
      <c r="B44" s="77" t="s">
        <v>163</v>
      </c>
      <c r="C44" s="244"/>
      <c r="D44" s="244"/>
      <c r="E44" s="97"/>
      <c r="F44" s="97"/>
      <c r="G44" s="97"/>
      <c r="H44" s="78">
        <v>700</v>
      </c>
      <c r="I44" s="78"/>
      <c r="J44" s="116"/>
      <c r="K44" s="78">
        <f>H44</f>
        <v>700</v>
      </c>
    </row>
    <row r="45" spans="1:11" s="12" customFormat="1" ht="30" customHeight="1">
      <c r="A45" s="80" t="s">
        <v>30</v>
      </c>
      <c r="B45" s="67" t="s">
        <v>164</v>
      </c>
      <c r="C45" s="218" t="s">
        <v>16</v>
      </c>
      <c r="D45" s="218"/>
      <c r="E45" s="98" t="s">
        <v>174</v>
      </c>
      <c r="F45" s="98" t="s">
        <v>43</v>
      </c>
      <c r="G45" s="98" t="s">
        <v>10</v>
      </c>
      <c r="H45" s="66">
        <f>H46</f>
        <v>900</v>
      </c>
      <c r="I45" s="66"/>
      <c r="J45" s="66"/>
      <c r="K45" s="66">
        <f>K46</f>
        <v>900</v>
      </c>
    </row>
    <row r="46" spans="1:11" s="12" customFormat="1" ht="24.75" customHeight="1">
      <c r="A46" s="72"/>
      <c r="B46" s="53" t="s">
        <v>91</v>
      </c>
      <c r="C46" s="252"/>
      <c r="D46" s="252"/>
      <c r="E46" s="89"/>
      <c r="F46" s="89"/>
      <c r="G46" s="89"/>
      <c r="H46" s="35">
        <v>900</v>
      </c>
      <c r="I46" s="35"/>
      <c r="J46" s="35"/>
      <c r="K46" s="35">
        <f>H46</f>
        <v>900</v>
      </c>
    </row>
    <row r="47" spans="1:11" s="12" customFormat="1" ht="29.25" customHeight="1">
      <c r="A47" s="69" t="s">
        <v>31</v>
      </c>
      <c r="B47" s="52" t="s">
        <v>115</v>
      </c>
      <c r="C47" s="244" t="s">
        <v>16</v>
      </c>
      <c r="D47" s="244"/>
      <c r="E47" s="83" t="s">
        <v>94</v>
      </c>
      <c r="F47" s="83" t="s">
        <v>43</v>
      </c>
      <c r="G47" s="83" t="s">
        <v>10</v>
      </c>
      <c r="H47" s="57">
        <f>H48+H49</f>
        <v>800</v>
      </c>
      <c r="I47" s="57">
        <f>I48+I49</f>
        <v>0</v>
      </c>
      <c r="J47" s="57">
        <f>J48+J49</f>
        <v>0</v>
      </c>
      <c r="K47" s="57">
        <f>K48+K49</f>
        <v>800</v>
      </c>
    </row>
    <row r="48" spans="1:11" s="12" customFormat="1" ht="34.5" customHeight="1">
      <c r="A48" s="72"/>
      <c r="B48" s="53" t="s">
        <v>159</v>
      </c>
      <c r="C48" s="232"/>
      <c r="D48" s="232"/>
      <c r="E48" s="100"/>
      <c r="F48" s="100"/>
      <c r="G48" s="100"/>
      <c r="H48" s="35">
        <v>500</v>
      </c>
      <c r="I48" s="35"/>
      <c r="J48" s="119"/>
      <c r="K48" s="35">
        <f>H48</f>
        <v>500</v>
      </c>
    </row>
    <row r="49" spans="1:11" s="12" customFormat="1" ht="15.75" thickBot="1">
      <c r="A49" s="84"/>
      <c r="B49" s="144" t="s">
        <v>160</v>
      </c>
      <c r="C49" s="253"/>
      <c r="D49" s="253"/>
      <c r="E49" s="102"/>
      <c r="F49" s="102"/>
      <c r="G49" s="102"/>
      <c r="H49" s="54">
        <v>300</v>
      </c>
      <c r="I49" s="54"/>
      <c r="J49" s="153"/>
      <c r="K49" s="54">
        <f>H49</f>
        <v>300</v>
      </c>
    </row>
    <row r="50" spans="1:11" s="12" customFormat="1" ht="28.5" customHeight="1" thickBot="1">
      <c r="A50" s="69" t="s">
        <v>85</v>
      </c>
      <c r="B50" s="52" t="s">
        <v>110</v>
      </c>
      <c r="C50" s="244" t="s">
        <v>16</v>
      </c>
      <c r="D50" s="244"/>
      <c r="E50" s="83" t="s">
        <v>125</v>
      </c>
      <c r="F50" s="83" t="s">
        <v>43</v>
      </c>
      <c r="G50" s="83" t="s">
        <v>10</v>
      </c>
      <c r="H50" s="57">
        <f>H51</f>
        <v>2691.44</v>
      </c>
      <c r="I50" s="57"/>
      <c r="J50" s="64"/>
      <c r="K50" s="57">
        <f>K51</f>
        <v>2691.44</v>
      </c>
    </row>
    <row r="51" spans="1:11" s="12" customFormat="1" ht="45" customHeight="1">
      <c r="A51" s="69"/>
      <c r="B51" s="122" t="s">
        <v>195</v>
      </c>
      <c r="C51" s="222"/>
      <c r="D51" s="222"/>
      <c r="E51" s="117"/>
      <c r="F51" s="117"/>
      <c r="G51" s="117"/>
      <c r="H51" s="86">
        <f>1183.3+1508.14</f>
        <v>2691.44</v>
      </c>
      <c r="I51" s="86"/>
      <c r="J51" s="86"/>
      <c r="K51" s="86">
        <f>H51</f>
        <v>2691.44</v>
      </c>
    </row>
    <row r="52" spans="1:11" s="12" customFormat="1" ht="30" customHeight="1" hidden="1">
      <c r="A52" s="80" t="s">
        <v>93</v>
      </c>
      <c r="B52" s="176" t="s">
        <v>129</v>
      </c>
      <c r="C52" s="222" t="s">
        <v>16</v>
      </c>
      <c r="D52" s="222"/>
      <c r="E52" s="117" t="s">
        <v>125</v>
      </c>
      <c r="F52" s="117" t="s">
        <v>43</v>
      </c>
      <c r="G52" s="117" t="s">
        <v>10</v>
      </c>
      <c r="H52" s="162"/>
      <c r="I52" s="162"/>
      <c r="J52" s="162"/>
      <c r="K52" s="162"/>
    </row>
    <row r="53" spans="1:11" s="12" customFormat="1" ht="46.5" customHeight="1" hidden="1">
      <c r="A53" s="111"/>
      <c r="B53" s="122" t="s">
        <v>138</v>
      </c>
      <c r="C53" s="233"/>
      <c r="D53" s="233"/>
      <c r="E53" s="167"/>
      <c r="F53" s="167"/>
      <c r="G53" s="167"/>
      <c r="H53" s="42"/>
      <c r="I53" s="42"/>
      <c r="J53" s="42"/>
      <c r="K53" s="42"/>
    </row>
    <row r="54" spans="1:11" s="12" customFormat="1" ht="46.5" customHeight="1">
      <c r="A54" s="69" t="s">
        <v>169</v>
      </c>
      <c r="B54" s="179" t="s">
        <v>118</v>
      </c>
      <c r="C54" s="243" t="s">
        <v>16</v>
      </c>
      <c r="D54" s="243"/>
      <c r="E54" s="142" t="s">
        <v>71</v>
      </c>
      <c r="F54" s="142" t="s">
        <v>43</v>
      </c>
      <c r="G54" s="142" t="s">
        <v>60</v>
      </c>
      <c r="H54" s="193">
        <f>H55</f>
        <v>600</v>
      </c>
      <c r="I54" s="193"/>
      <c r="J54" s="193"/>
      <c r="K54" s="193">
        <f>K55</f>
        <v>600</v>
      </c>
    </row>
    <row r="55" spans="1:11" s="12" customFormat="1" ht="67.5" customHeight="1">
      <c r="A55" s="198"/>
      <c r="B55" s="122" t="s">
        <v>117</v>
      </c>
      <c r="C55" s="226"/>
      <c r="D55" s="226"/>
      <c r="E55" s="103"/>
      <c r="F55" s="103"/>
      <c r="G55" s="103"/>
      <c r="H55" s="121">
        <f>700-100</f>
        <v>600</v>
      </c>
      <c r="I55" s="121"/>
      <c r="J55" s="121"/>
      <c r="K55" s="199">
        <f>H55</f>
        <v>600</v>
      </c>
    </row>
    <row r="56" spans="1:11" s="12" customFormat="1" ht="33.75" customHeight="1">
      <c r="A56" s="69" t="s">
        <v>93</v>
      </c>
      <c r="B56" s="52" t="s">
        <v>118</v>
      </c>
      <c r="C56" s="244" t="s">
        <v>16</v>
      </c>
      <c r="D56" s="244"/>
      <c r="E56" s="83" t="s">
        <v>125</v>
      </c>
      <c r="F56" s="83" t="s">
        <v>43</v>
      </c>
      <c r="G56" s="83" t="s">
        <v>60</v>
      </c>
      <c r="H56" s="57">
        <f>H57</f>
        <v>1519</v>
      </c>
      <c r="I56" s="57"/>
      <c r="J56" s="57"/>
      <c r="K56" s="162">
        <f>K57</f>
        <v>1519</v>
      </c>
    </row>
    <row r="57" spans="1:11" s="12" customFormat="1" ht="48" customHeight="1">
      <c r="A57" s="69"/>
      <c r="B57" s="77" t="s">
        <v>180</v>
      </c>
      <c r="C57" s="244"/>
      <c r="D57" s="244"/>
      <c r="E57" s="83"/>
      <c r="F57" s="83"/>
      <c r="G57" s="83"/>
      <c r="H57" s="199">
        <v>1519</v>
      </c>
      <c r="I57" s="199"/>
      <c r="J57" s="199"/>
      <c r="K57" s="199">
        <v>1519</v>
      </c>
    </row>
    <row r="58" spans="1:11" s="12" customFormat="1" ht="32.25" customHeight="1">
      <c r="A58" s="69" t="s">
        <v>193</v>
      </c>
      <c r="B58" s="269" t="s">
        <v>129</v>
      </c>
      <c r="C58" s="270" t="s">
        <v>16</v>
      </c>
      <c r="D58" s="271"/>
      <c r="E58" s="117" t="s">
        <v>125</v>
      </c>
      <c r="F58" s="117" t="s">
        <v>43</v>
      </c>
      <c r="G58" s="117" t="s">
        <v>10</v>
      </c>
      <c r="H58" s="57">
        <f>H59</f>
        <v>372</v>
      </c>
      <c r="I58" s="57">
        <f>I59</f>
        <v>0</v>
      </c>
      <c r="J58" s="57">
        <f>J59</f>
        <v>0</v>
      </c>
      <c r="K58" s="57">
        <f>K59</f>
        <v>372</v>
      </c>
    </row>
    <row r="59" spans="1:11" s="12" customFormat="1" ht="38.25" customHeight="1" thickBot="1">
      <c r="A59" s="68"/>
      <c r="B59" s="272" t="s">
        <v>194</v>
      </c>
      <c r="C59" s="273"/>
      <c r="D59" s="274"/>
      <c r="E59" s="265"/>
      <c r="F59" s="265"/>
      <c r="G59" s="265"/>
      <c r="H59" s="180">
        <v>372</v>
      </c>
      <c r="I59" s="180"/>
      <c r="J59" s="180"/>
      <c r="K59" s="180">
        <f>H59</f>
        <v>372</v>
      </c>
    </row>
    <row r="60" spans="1:11" s="12" customFormat="1" ht="32.25" thickBot="1">
      <c r="A60" s="124"/>
      <c r="B60" s="31" t="s">
        <v>59</v>
      </c>
      <c r="C60" s="246" t="s">
        <v>16</v>
      </c>
      <c r="D60" s="246"/>
      <c r="E60" s="93"/>
      <c r="F60" s="93"/>
      <c r="G60" s="93"/>
      <c r="H60" s="112">
        <f>H43+H45+H47+H50+H54+H56+H58</f>
        <v>7582.4400000000005</v>
      </c>
      <c r="I60" s="112">
        <f>I43+I45+I47+I50+I54+I56+I58</f>
        <v>0</v>
      </c>
      <c r="J60" s="112">
        <f>J43+J45+J47+J50+J54+J56+J58</f>
        <v>0</v>
      </c>
      <c r="K60" s="112">
        <f>K43+K45+K47+K50+K54+K56+K58</f>
        <v>7582.4400000000005</v>
      </c>
    </row>
    <row r="61" spans="1:11" s="12" customFormat="1" ht="15.75">
      <c r="A61" s="74" t="s">
        <v>26</v>
      </c>
      <c r="B61" s="210" t="s">
        <v>5</v>
      </c>
      <c r="C61" s="210"/>
      <c r="D61" s="210"/>
      <c r="E61" s="210"/>
      <c r="F61" s="210"/>
      <c r="G61" s="210"/>
      <c r="H61" s="39"/>
      <c r="I61" s="39"/>
      <c r="J61" s="39"/>
      <c r="K61" s="39"/>
    </row>
    <row r="62" spans="1:14" s="11" customFormat="1" ht="27">
      <c r="A62" s="72" t="s">
        <v>27</v>
      </c>
      <c r="B62" s="163" t="s">
        <v>154</v>
      </c>
      <c r="C62" s="252" t="s">
        <v>15</v>
      </c>
      <c r="D62" s="252"/>
      <c r="E62" s="89" t="s">
        <v>155</v>
      </c>
      <c r="F62" s="89" t="s">
        <v>131</v>
      </c>
      <c r="G62" s="89" t="s">
        <v>10</v>
      </c>
      <c r="H62" s="164">
        <f>H63</f>
        <v>700</v>
      </c>
      <c r="I62" s="164"/>
      <c r="J62" s="164"/>
      <c r="K62" s="164">
        <f>K63</f>
        <v>700</v>
      </c>
      <c r="L62" s="10"/>
      <c r="M62" s="10"/>
      <c r="N62" s="10"/>
    </row>
    <row r="63" spans="1:14" s="11" customFormat="1" ht="27">
      <c r="A63" s="71"/>
      <c r="B63" s="147" t="s">
        <v>156</v>
      </c>
      <c r="C63" s="255"/>
      <c r="D63" s="255"/>
      <c r="E63" s="145"/>
      <c r="F63" s="145"/>
      <c r="G63" s="145"/>
      <c r="H63" s="148">
        <v>700</v>
      </c>
      <c r="I63" s="148"/>
      <c r="J63" s="54"/>
      <c r="K63" s="148">
        <f>H63</f>
        <v>700</v>
      </c>
      <c r="L63" s="10"/>
      <c r="M63" s="10"/>
      <c r="N63" s="10"/>
    </row>
    <row r="64" spans="1:14" s="11" customFormat="1" ht="30.75" customHeight="1">
      <c r="A64" s="72" t="s">
        <v>157</v>
      </c>
      <c r="B64" s="165" t="s">
        <v>114</v>
      </c>
      <c r="C64" s="252" t="s">
        <v>15</v>
      </c>
      <c r="D64" s="252"/>
      <c r="E64" s="89" t="s">
        <v>84</v>
      </c>
      <c r="F64" s="89" t="s">
        <v>43</v>
      </c>
      <c r="G64" s="89" t="s">
        <v>10</v>
      </c>
      <c r="H64" s="166">
        <f>H65</f>
        <v>400</v>
      </c>
      <c r="I64" s="166"/>
      <c r="J64" s="166"/>
      <c r="K64" s="166">
        <f>K65</f>
        <v>400</v>
      </c>
      <c r="L64" s="10"/>
      <c r="M64" s="10"/>
      <c r="N64" s="10"/>
    </row>
    <row r="65" spans="1:14" s="11" customFormat="1" ht="30" customHeight="1">
      <c r="A65" s="168"/>
      <c r="B65" s="144" t="s">
        <v>151</v>
      </c>
      <c r="C65" s="253"/>
      <c r="D65" s="253"/>
      <c r="E65" s="102"/>
      <c r="F65" s="102"/>
      <c r="G65" s="102"/>
      <c r="H65" s="54">
        <v>400</v>
      </c>
      <c r="I65" s="54"/>
      <c r="J65" s="54"/>
      <c r="K65" s="54">
        <f>H65</f>
        <v>400</v>
      </c>
      <c r="L65" s="10"/>
      <c r="M65" s="10"/>
      <c r="N65" s="10"/>
    </row>
    <row r="66" spans="1:14" s="11" customFormat="1" ht="51.75" customHeight="1">
      <c r="A66" s="72" t="s">
        <v>158</v>
      </c>
      <c r="B66" s="169" t="s">
        <v>111</v>
      </c>
      <c r="C66" s="252" t="s">
        <v>15</v>
      </c>
      <c r="D66" s="252"/>
      <c r="E66" s="89" t="s">
        <v>86</v>
      </c>
      <c r="F66" s="89" t="s">
        <v>43</v>
      </c>
      <c r="G66" s="89" t="s">
        <v>10</v>
      </c>
      <c r="H66" s="166">
        <f>H67</f>
        <v>1100</v>
      </c>
      <c r="I66" s="166"/>
      <c r="J66" s="166"/>
      <c r="K66" s="166">
        <f>K67</f>
        <v>1100</v>
      </c>
      <c r="L66" s="10"/>
      <c r="M66" s="10"/>
      <c r="N66" s="10"/>
    </row>
    <row r="67" spans="1:14" s="11" customFormat="1" ht="18.75" customHeight="1">
      <c r="A67" s="84"/>
      <c r="B67" s="85" t="s">
        <v>152</v>
      </c>
      <c r="C67" s="251"/>
      <c r="D67" s="251"/>
      <c r="E67" s="150"/>
      <c r="F67" s="150"/>
      <c r="G67" s="150"/>
      <c r="H67" s="155">
        <v>1100</v>
      </c>
      <c r="I67" s="155"/>
      <c r="J67" s="170"/>
      <c r="K67" s="155">
        <f>H67</f>
        <v>1100</v>
      </c>
      <c r="L67" s="10"/>
      <c r="M67" s="10"/>
      <c r="N67" s="10"/>
    </row>
    <row r="68" spans="1:14" s="11" customFormat="1" ht="42.75" customHeight="1">
      <c r="A68" s="72" t="s">
        <v>63</v>
      </c>
      <c r="B68" s="165" t="s">
        <v>130</v>
      </c>
      <c r="C68" s="252" t="s">
        <v>15</v>
      </c>
      <c r="D68" s="252"/>
      <c r="E68" s="89" t="s">
        <v>92</v>
      </c>
      <c r="F68" s="89" t="s">
        <v>43</v>
      </c>
      <c r="G68" s="89" t="s">
        <v>10</v>
      </c>
      <c r="H68" s="166">
        <f>H69</f>
        <v>2366.6</v>
      </c>
      <c r="I68" s="166"/>
      <c r="J68" s="166"/>
      <c r="K68" s="166">
        <f>K69</f>
        <v>2366.6</v>
      </c>
      <c r="L68" s="10"/>
      <c r="M68" s="10"/>
      <c r="N68" s="10"/>
    </row>
    <row r="69" spans="1:14" s="11" customFormat="1" ht="30" customHeight="1">
      <c r="A69" s="71"/>
      <c r="B69" s="144" t="s">
        <v>150</v>
      </c>
      <c r="C69" s="253"/>
      <c r="D69" s="253"/>
      <c r="E69" s="102"/>
      <c r="F69" s="102"/>
      <c r="G69" s="102"/>
      <c r="H69" s="155">
        <v>2366.6</v>
      </c>
      <c r="I69" s="155"/>
      <c r="J69" s="155"/>
      <c r="K69" s="171">
        <f>H69</f>
        <v>2366.6</v>
      </c>
      <c r="L69" s="10"/>
      <c r="M69" s="10"/>
      <c r="N69" s="10"/>
    </row>
    <row r="70" spans="1:14" s="11" customFormat="1" ht="15">
      <c r="A70" s="177" t="s">
        <v>64</v>
      </c>
      <c r="B70" s="165" t="s">
        <v>127</v>
      </c>
      <c r="C70" s="235" t="s">
        <v>15</v>
      </c>
      <c r="D70" s="235"/>
      <c r="E70" s="143" t="s">
        <v>128</v>
      </c>
      <c r="F70" s="143" t="s">
        <v>43</v>
      </c>
      <c r="G70" s="143" t="s">
        <v>10</v>
      </c>
      <c r="H70" s="166">
        <f>H71</f>
        <v>895.3</v>
      </c>
      <c r="I70" s="166"/>
      <c r="J70" s="166"/>
      <c r="K70" s="166">
        <f>K71</f>
        <v>895.3</v>
      </c>
      <c r="L70" s="10"/>
      <c r="M70" s="10"/>
      <c r="N70" s="10"/>
    </row>
    <row r="71" spans="1:14" s="11" customFormat="1" ht="15">
      <c r="A71" s="178"/>
      <c r="B71" s="85" t="s">
        <v>153</v>
      </c>
      <c r="C71" s="255"/>
      <c r="D71" s="255"/>
      <c r="E71" s="172"/>
      <c r="F71" s="172"/>
      <c r="G71" s="172"/>
      <c r="H71" s="155">
        <v>895.3</v>
      </c>
      <c r="I71" s="155"/>
      <c r="J71" s="155"/>
      <c r="K71" s="155">
        <f>H71</f>
        <v>895.3</v>
      </c>
      <c r="L71" s="10"/>
      <c r="M71" s="10"/>
      <c r="N71" s="10"/>
    </row>
    <row r="72" spans="1:14" s="11" customFormat="1" ht="15">
      <c r="A72" s="152" t="s">
        <v>177</v>
      </c>
      <c r="B72" s="52" t="s">
        <v>118</v>
      </c>
      <c r="C72" s="244" t="s">
        <v>15</v>
      </c>
      <c r="D72" s="244"/>
      <c r="E72" s="83" t="s">
        <v>178</v>
      </c>
      <c r="F72" s="83" t="s">
        <v>43</v>
      </c>
      <c r="G72" s="83" t="s">
        <v>60</v>
      </c>
      <c r="H72" s="57">
        <f>H73</f>
        <v>100</v>
      </c>
      <c r="I72" s="57"/>
      <c r="J72" s="57"/>
      <c r="K72" s="57">
        <f>K73</f>
        <v>100</v>
      </c>
      <c r="L72" s="10"/>
      <c r="M72" s="10"/>
      <c r="N72" s="10"/>
    </row>
    <row r="73" spans="1:14" s="11" customFormat="1" ht="79.5">
      <c r="A73" s="194"/>
      <c r="B73" s="195" t="s">
        <v>117</v>
      </c>
      <c r="C73" s="234"/>
      <c r="D73" s="234"/>
      <c r="E73" s="134"/>
      <c r="F73" s="134"/>
      <c r="G73" s="134"/>
      <c r="H73" s="196">
        <v>100</v>
      </c>
      <c r="I73" s="44"/>
      <c r="J73" s="44"/>
      <c r="K73" s="196">
        <f>H73</f>
        <v>100</v>
      </c>
      <c r="L73" s="10"/>
      <c r="M73" s="10"/>
      <c r="N73" s="10"/>
    </row>
    <row r="74" spans="1:14" s="11" customFormat="1" ht="27">
      <c r="A74" s="275" t="s">
        <v>186</v>
      </c>
      <c r="B74" s="269" t="s">
        <v>184</v>
      </c>
      <c r="C74" s="259" t="s">
        <v>15</v>
      </c>
      <c r="D74" s="260"/>
      <c r="E74" s="115" t="s">
        <v>185</v>
      </c>
      <c r="F74" s="115" t="s">
        <v>43</v>
      </c>
      <c r="G74" s="115" t="s">
        <v>10</v>
      </c>
      <c r="H74" s="57">
        <f>H75</f>
        <v>300</v>
      </c>
      <c r="I74" s="57">
        <f>I75</f>
        <v>0</v>
      </c>
      <c r="J74" s="57">
        <f>J75</f>
        <v>0</v>
      </c>
      <c r="K74" s="57">
        <f>K75</f>
        <v>300</v>
      </c>
      <c r="L74" s="10"/>
      <c r="M74" s="10"/>
      <c r="N74" s="10"/>
    </row>
    <row r="75" spans="1:14" s="11" customFormat="1" ht="39.75">
      <c r="A75" s="152"/>
      <c r="B75" s="56" t="s">
        <v>187</v>
      </c>
      <c r="C75" s="276"/>
      <c r="D75" s="277"/>
      <c r="E75" s="205"/>
      <c r="F75" s="205"/>
      <c r="G75" s="205"/>
      <c r="H75" s="199">
        <v>300</v>
      </c>
      <c r="I75" s="34"/>
      <c r="J75" s="34"/>
      <c r="K75" s="199">
        <f>H75</f>
        <v>300</v>
      </c>
      <c r="L75" s="10"/>
      <c r="M75" s="10"/>
      <c r="N75" s="10"/>
    </row>
    <row r="76" spans="1:14" s="11" customFormat="1" ht="15">
      <c r="A76" s="275" t="s">
        <v>200</v>
      </c>
      <c r="B76" s="269" t="s">
        <v>201</v>
      </c>
      <c r="C76" s="259" t="s">
        <v>15</v>
      </c>
      <c r="D76" s="260"/>
      <c r="E76" s="115" t="s">
        <v>125</v>
      </c>
      <c r="F76" s="115" t="s">
        <v>43</v>
      </c>
      <c r="G76" s="115" t="s">
        <v>60</v>
      </c>
      <c r="H76" s="57">
        <f>H77</f>
        <v>100</v>
      </c>
      <c r="I76" s="57">
        <f>I77</f>
        <v>0</v>
      </c>
      <c r="J76" s="57">
        <f>J77</f>
        <v>0</v>
      </c>
      <c r="K76" s="57">
        <f>K77</f>
        <v>100</v>
      </c>
      <c r="L76" s="10"/>
      <c r="M76" s="10"/>
      <c r="N76" s="10"/>
    </row>
    <row r="77" spans="1:14" s="11" customFormat="1" ht="40.5" thickBot="1">
      <c r="A77" s="194"/>
      <c r="B77" s="195" t="s">
        <v>202</v>
      </c>
      <c r="C77" s="278"/>
      <c r="D77" s="279"/>
      <c r="E77" s="134"/>
      <c r="F77" s="134"/>
      <c r="G77" s="134"/>
      <c r="H77" s="196">
        <v>100</v>
      </c>
      <c r="I77" s="44"/>
      <c r="J77" s="44"/>
      <c r="K77" s="196">
        <f>H77</f>
        <v>100</v>
      </c>
      <c r="L77" s="10"/>
      <c r="M77" s="10"/>
      <c r="N77" s="10"/>
    </row>
    <row r="78" spans="1:14" s="11" customFormat="1" ht="32.25" thickBot="1">
      <c r="A78" s="124"/>
      <c r="B78" s="106" t="s">
        <v>56</v>
      </c>
      <c r="C78" s="214" t="s">
        <v>15</v>
      </c>
      <c r="D78" s="214"/>
      <c r="E78" s="197"/>
      <c r="F78" s="197"/>
      <c r="G78" s="197"/>
      <c r="H78" s="32">
        <f>H62+H64+H66+H68+H70+H72+H74+H76</f>
        <v>5961.900000000001</v>
      </c>
      <c r="I78" s="32">
        <f>I62+I64+I66+I68+I70+I72+I74+I76</f>
        <v>0</v>
      </c>
      <c r="J78" s="32">
        <f>J62+J64+J66+J68+J70+J72+J74+J76</f>
        <v>0</v>
      </c>
      <c r="K78" s="32">
        <f>K62+K64+K66+K68+K70+K72+K74+K76</f>
        <v>5961.900000000001</v>
      </c>
      <c r="L78" s="10"/>
      <c r="M78" s="10"/>
      <c r="N78" s="10"/>
    </row>
    <row r="79" spans="1:14" s="11" customFormat="1" ht="24" customHeight="1">
      <c r="A79" s="74" t="s">
        <v>28</v>
      </c>
      <c r="B79" s="256" t="s">
        <v>6</v>
      </c>
      <c r="C79" s="256"/>
      <c r="D79" s="256"/>
      <c r="E79" s="256"/>
      <c r="F79" s="256"/>
      <c r="G79" s="256"/>
      <c r="H79" s="39"/>
      <c r="I79" s="39"/>
      <c r="J79" s="39"/>
      <c r="K79" s="39"/>
      <c r="L79" s="10"/>
      <c r="M79" s="10"/>
      <c r="N79" s="10"/>
    </row>
    <row r="80" spans="1:14" s="11" customFormat="1" ht="30.75" customHeight="1">
      <c r="A80" s="72" t="s">
        <v>82</v>
      </c>
      <c r="B80" s="163" t="s">
        <v>112</v>
      </c>
      <c r="C80" s="252" t="s">
        <v>15</v>
      </c>
      <c r="D80" s="252"/>
      <c r="E80" s="89" t="s">
        <v>61</v>
      </c>
      <c r="F80" s="89" t="s">
        <v>43</v>
      </c>
      <c r="G80" s="89" t="s">
        <v>10</v>
      </c>
      <c r="H80" s="173">
        <f>H81</f>
        <v>200</v>
      </c>
      <c r="I80" s="173" t="e">
        <f>I81+#REF!</f>
        <v>#REF!</v>
      </c>
      <c r="J80" s="173">
        <v>0</v>
      </c>
      <c r="K80" s="164">
        <f>K81</f>
        <v>200</v>
      </c>
      <c r="L80" s="10"/>
      <c r="M80" s="10"/>
      <c r="N80" s="10"/>
    </row>
    <row r="81" spans="1:14" s="11" customFormat="1" ht="29.25" customHeight="1">
      <c r="A81" s="71"/>
      <c r="B81" s="85" t="s">
        <v>149</v>
      </c>
      <c r="C81" s="253"/>
      <c r="D81" s="253"/>
      <c r="E81" s="154"/>
      <c r="F81" s="102"/>
      <c r="G81" s="102"/>
      <c r="H81" s="155">
        <v>200</v>
      </c>
      <c r="I81" s="54">
        <v>701.1</v>
      </c>
      <c r="J81" s="54"/>
      <c r="K81" s="155">
        <f>H81</f>
        <v>200</v>
      </c>
      <c r="L81" s="10"/>
      <c r="M81" s="10"/>
      <c r="N81" s="10"/>
    </row>
    <row r="82" spans="1:14" s="11" customFormat="1" ht="29.25" customHeight="1">
      <c r="A82" s="72" t="s">
        <v>37</v>
      </c>
      <c r="B82" s="165" t="s">
        <v>135</v>
      </c>
      <c r="C82" s="252" t="s">
        <v>15</v>
      </c>
      <c r="D82" s="252"/>
      <c r="E82" s="89" t="s">
        <v>137</v>
      </c>
      <c r="F82" s="89" t="s">
        <v>43</v>
      </c>
      <c r="G82" s="89" t="s">
        <v>10</v>
      </c>
      <c r="H82" s="166">
        <f>H83</f>
        <v>1838</v>
      </c>
      <c r="I82" s="166"/>
      <c r="J82" s="166"/>
      <c r="K82" s="166">
        <f>K83</f>
        <v>1838</v>
      </c>
      <c r="L82" s="10"/>
      <c r="M82" s="10"/>
      <c r="N82" s="10"/>
    </row>
    <row r="83" spans="1:14" s="11" customFormat="1" ht="18" customHeight="1">
      <c r="A83" s="146"/>
      <c r="B83" s="160" t="s">
        <v>136</v>
      </c>
      <c r="C83" s="254"/>
      <c r="D83" s="254"/>
      <c r="E83" s="181"/>
      <c r="F83" s="96"/>
      <c r="G83" s="96"/>
      <c r="H83" s="120">
        <v>1838</v>
      </c>
      <c r="I83" s="43"/>
      <c r="J83" s="43"/>
      <c r="K83" s="120">
        <f>H83</f>
        <v>1838</v>
      </c>
      <c r="L83" s="10"/>
      <c r="M83" s="10"/>
      <c r="N83" s="10"/>
    </row>
    <row r="84" spans="1:14" s="11" customFormat="1" ht="18" customHeight="1">
      <c r="A84" s="152" t="s">
        <v>158</v>
      </c>
      <c r="B84" s="52" t="s">
        <v>118</v>
      </c>
      <c r="C84" s="244" t="s">
        <v>15</v>
      </c>
      <c r="D84" s="244"/>
      <c r="E84" s="83" t="s">
        <v>72</v>
      </c>
      <c r="F84" s="83" t="s">
        <v>43</v>
      </c>
      <c r="G84" s="83" t="s">
        <v>60</v>
      </c>
      <c r="H84" s="57">
        <f>H85</f>
        <v>1020</v>
      </c>
      <c r="I84" s="57"/>
      <c r="J84" s="57"/>
      <c r="K84" s="57">
        <f>K85</f>
        <v>1020</v>
      </c>
      <c r="L84" s="10"/>
      <c r="M84" s="10"/>
      <c r="N84" s="10"/>
    </row>
    <row r="85" spans="1:14" s="11" customFormat="1" ht="74.25" customHeight="1">
      <c r="A85" s="194"/>
      <c r="B85" s="195" t="s">
        <v>117</v>
      </c>
      <c r="C85" s="234"/>
      <c r="D85" s="234"/>
      <c r="E85" s="134"/>
      <c r="F85" s="134"/>
      <c r="G85" s="134"/>
      <c r="H85" s="196">
        <v>1020</v>
      </c>
      <c r="I85" s="44"/>
      <c r="J85" s="44"/>
      <c r="K85" s="196">
        <f>H85</f>
        <v>1020</v>
      </c>
      <c r="L85" s="10"/>
      <c r="M85" s="10"/>
      <c r="N85" s="10"/>
    </row>
    <row r="86" spans="1:14" s="11" customFormat="1" ht="22.5" customHeight="1">
      <c r="A86" s="152" t="s">
        <v>167</v>
      </c>
      <c r="B86" s="52" t="s">
        <v>118</v>
      </c>
      <c r="C86" s="244" t="s">
        <v>15</v>
      </c>
      <c r="D86" s="244"/>
      <c r="E86" s="83" t="s">
        <v>168</v>
      </c>
      <c r="F86" s="83" t="s">
        <v>43</v>
      </c>
      <c r="G86" s="83" t="s">
        <v>60</v>
      </c>
      <c r="H86" s="57">
        <f>H87</f>
        <v>800</v>
      </c>
      <c r="I86" s="57"/>
      <c r="J86" s="57"/>
      <c r="K86" s="57">
        <f>K87</f>
        <v>800</v>
      </c>
      <c r="L86" s="10"/>
      <c r="M86" s="10"/>
      <c r="N86" s="10"/>
    </row>
    <row r="87" spans="1:14" s="11" customFormat="1" ht="74.25" customHeight="1" thickBot="1">
      <c r="A87" s="182"/>
      <c r="B87" s="87" t="s">
        <v>117</v>
      </c>
      <c r="C87" s="245"/>
      <c r="D87" s="245"/>
      <c r="E87" s="99"/>
      <c r="F87" s="99"/>
      <c r="G87" s="99"/>
      <c r="H87" s="180">
        <v>800</v>
      </c>
      <c r="I87" s="64"/>
      <c r="J87" s="64"/>
      <c r="K87" s="180">
        <f>H87</f>
        <v>800</v>
      </c>
      <c r="L87" s="10"/>
      <c r="M87" s="10"/>
      <c r="N87" s="10"/>
    </row>
    <row r="88" spans="1:14" s="11" customFormat="1" ht="37.5" customHeight="1" thickBot="1">
      <c r="A88" s="124"/>
      <c r="B88" s="106" t="s">
        <v>57</v>
      </c>
      <c r="C88" s="247" t="s">
        <v>15</v>
      </c>
      <c r="D88" s="247"/>
      <c r="E88" s="107"/>
      <c r="F88" s="107"/>
      <c r="G88" s="107"/>
      <c r="H88" s="32">
        <f>H80+H82+H84+H86</f>
        <v>3858</v>
      </c>
      <c r="I88" s="32" t="e">
        <f>I80+I82+I84+I86</f>
        <v>#REF!</v>
      </c>
      <c r="J88" s="32">
        <f>J80+J82+J84+J86</f>
        <v>0</v>
      </c>
      <c r="K88" s="32">
        <f>K80+K82+K84+K86</f>
        <v>3858</v>
      </c>
      <c r="L88" s="10"/>
      <c r="M88" s="10"/>
      <c r="N88" s="10"/>
    </row>
    <row r="89" spans="1:14" s="11" customFormat="1" ht="27" customHeight="1" thickBot="1">
      <c r="A89" s="73"/>
      <c r="B89" s="33" t="s">
        <v>22</v>
      </c>
      <c r="C89" s="247" t="s">
        <v>41</v>
      </c>
      <c r="D89" s="247"/>
      <c r="E89" s="30"/>
      <c r="F89" s="30"/>
      <c r="G89" s="90"/>
      <c r="H89" s="91">
        <f>H60+H78+H88</f>
        <v>17402.34</v>
      </c>
      <c r="I89" s="91" t="e">
        <f>I60+I78+I88</f>
        <v>#REF!</v>
      </c>
      <c r="J89" s="91">
        <f>J60+J78+J88</f>
        <v>0</v>
      </c>
      <c r="K89" s="91">
        <f>K60+K78+K88</f>
        <v>17402.34</v>
      </c>
      <c r="L89" s="10"/>
      <c r="M89" s="10"/>
      <c r="N89" s="10"/>
    </row>
    <row r="90" spans="1:14" s="11" customFormat="1" ht="24" customHeight="1" thickBot="1">
      <c r="A90" s="88" t="s">
        <v>66</v>
      </c>
      <c r="B90" s="246" t="s">
        <v>97</v>
      </c>
      <c r="C90" s="246"/>
      <c r="D90" s="246"/>
      <c r="E90" s="246"/>
      <c r="F90" s="246"/>
      <c r="G90" s="58"/>
      <c r="H90" s="59"/>
      <c r="I90" s="59"/>
      <c r="J90" s="59"/>
      <c r="K90" s="59"/>
      <c r="L90" s="10"/>
      <c r="M90" s="10"/>
      <c r="N90" s="10"/>
    </row>
    <row r="91" spans="1:14" s="11" customFormat="1" ht="24" customHeight="1" thickBot="1">
      <c r="A91" s="68" t="s">
        <v>98</v>
      </c>
      <c r="B91" s="248" t="s">
        <v>99</v>
      </c>
      <c r="C91" s="248"/>
      <c r="D91" s="248"/>
      <c r="E91" s="248"/>
      <c r="F91" s="248"/>
      <c r="G91" s="58"/>
      <c r="H91" s="59"/>
      <c r="I91" s="59"/>
      <c r="J91" s="59"/>
      <c r="K91" s="59"/>
      <c r="L91" s="10"/>
      <c r="M91" s="10"/>
      <c r="N91" s="10"/>
    </row>
    <row r="92" spans="1:14" s="11" customFormat="1" ht="30.75" customHeight="1">
      <c r="A92" s="79" t="s">
        <v>32</v>
      </c>
      <c r="B92" s="60" t="s">
        <v>124</v>
      </c>
      <c r="C92" s="241" t="s">
        <v>100</v>
      </c>
      <c r="D92" s="241"/>
      <c r="E92" s="94" t="s">
        <v>106</v>
      </c>
      <c r="F92" s="94" t="s">
        <v>43</v>
      </c>
      <c r="G92" s="94" t="s">
        <v>10</v>
      </c>
      <c r="H92" s="61">
        <f>H93+H94</f>
        <v>450</v>
      </c>
      <c r="I92" s="61">
        <f>I93</f>
        <v>0</v>
      </c>
      <c r="J92" s="61">
        <v>0</v>
      </c>
      <c r="K92" s="61">
        <f>H92+I92</f>
        <v>450</v>
      </c>
      <c r="L92" s="10"/>
      <c r="M92" s="10"/>
      <c r="N92" s="10"/>
    </row>
    <row r="93" spans="1:14" s="11" customFormat="1" ht="17.25" customHeight="1">
      <c r="A93" s="89"/>
      <c r="B93" s="75" t="s">
        <v>144</v>
      </c>
      <c r="C93" s="249"/>
      <c r="D93" s="249"/>
      <c r="E93" s="89"/>
      <c r="F93" s="101"/>
      <c r="G93" s="101"/>
      <c r="H93" s="65">
        <v>150</v>
      </c>
      <c r="I93" s="65">
        <f>I94</f>
        <v>0</v>
      </c>
      <c r="J93" s="40">
        <v>0</v>
      </c>
      <c r="K93" s="65">
        <f>H93+I93</f>
        <v>150</v>
      </c>
      <c r="L93" s="10"/>
      <c r="M93" s="10"/>
      <c r="N93" s="10"/>
    </row>
    <row r="94" spans="1:14" s="11" customFormat="1" ht="15.75" thickBot="1">
      <c r="A94" s="104"/>
      <c r="B94" s="105" t="s">
        <v>145</v>
      </c>
      <c r="C94" s="250"/>
      <c r="D94" s="250"/>
      <c r="E94" s="104"/>
      <c r="F94" s="95"/>
      <c r="G94" s="95"/>
      <c r="H94" s="120">
        <v>300</v>
      </c>
      <c r="I94" s="120">
        <v>0</v>
      </c>
      <c r="J94" s="121"/>
      <c r="K94" s="120">
        <f>H94+I94</f>
        <v>300</v>
      </c>
      <c r="L94" s="10"/>
      <c r="M94" s="10"/>
      <c r="N94" s="10"/>
    </row>
    <row r="95" spans="1:14" s="11" customFormat="1" ht="33" customHeight="1" thickBot="1">
      <c r="A95" s="93"/>
      <c r="B95" s="106" t="s">
        <v>101</v>
      </c>
      <c r="C95" s="247" t="s">
        <v>100</v>
      </c>
      <c r="D95" s="247"/>
      <c r="E95" s="92"/>
      <c r="F95" s="92"/>
      <c r="G95" s="92"/>
      <c r="H95" s="32">
        <f>H92</f>
        <v>450</v>
      </c>
      <c r="I95" s="32">
        <f>I92</f>
        <v>0</v>
      </c>
      <c r="J95" s="55">
        <v>0</v>
      </c>
      <c r="K95" s="32">
        <f>H95+I95</f>
        <v>450</v>
      </c>
      <c r="L95" s="10"/>
      <c r="M95" s="10"/>
      <c r="N95" s="10"/>
    </row>
    <row r="96" spans="1:14" s="11" customFormat="1" ht="33" customHeight="1">
      <c r="A96" s="79" t="s">
        <v>44</v>
      </c>
      <c r="B96" s="241" t="s">
        <v>75</v>
      </c>
      <c r="C96" s="241"/>
      <c r="D96" s="241"/>
      <c r="E96" s="241"/>
      <c r="F96" s="241"/>
      <c r="G96" s="49"/>
      <c r="H96" s="114"/>
      <c r="I96" s="114"/>
      <c r="J96" s="110"/>
      <c r="K96" s="110"/>
      <c r="L96" s="10"/>
      <c r="M96" s="10"/>
      <c r="N96" s="10"/>
    </row>
    <row r="97" spans="1:14" s="11" customFormat="1" ht="23.25" customHeight="1">
      <c r="A97" s="70"/>
      <c r="B97" s="242" t="s">
        <v>33</v>
      </c>
      <c r="C97" s="242"/>
      <c r="D97" s="242"/>
      <c r="E97" s="242"/>
      <c r="F97" s="242"/>
      <c r="G97" s="242"/>
      <c r="H97" s="113"/>
      <c r="I97" s="113"/>
      <c r="J97" s="110"/>
      <c r="K97" s="110"/>
      <c r="L97" s="10"/>
      <c r="M97" s="10"/>
      <c r="N97" s="10"/>
    </row>
    <row r="98" spans="1:14" s="11" customFormat="1" ht="33" customHeight="1">
      <c r="A98" s="69" t="s">
        <v>34</v>
      </c>
      <c r="B98" s="36" t="s">
        <v>113</v>
      </c>
      <c r="C98" s="238"/>
      <c r="D98" s="238"/>
      <c r="E98" s="115"/>
      <c r="F98" s="115"/>
      <c r="G98" s="115"/>
      <c r="H98" s="113">
        <f>H99+H100+H101+H102</f>
        <v>7823.6</v>
      </c>
      <c r="I98" s="113">
        <f>I99+I100+I101+I102</f>
        <v>0</v>
      </c>
      <c r="J98" s="113">
        <f>J99+J100+J101+J102</f>
        <v>0</v>
      </c>
      <c r="K98" s="113">
        <f>K99+K100+K101+K102</f>
        <v>7823.6</v>
      </c>
      <c r="L98" s="10"/>
      <c r="M98" s="10"/>
      <c r="N98" s="10"/>
    </row>
    <row r="99" spans="1:14" s="11" customFormat="1" ht="27.75" customHeight="1">
      <c r="A99" s="69"/>
      <c r="B99" s="200" t="s">
        <v>146</v>
      </c>
      <c r="C99" s="244" t="s">
        <v>39</v>
      </c>
      <c r="D99" s="244"/>
      <c r="E99" s="83" t="s">
        <v>48</v>
      </c>
      <c r="F99" s="83" t="s">
        <v>43</v>
      </c>
      <c r="G99" s="83" t="s">
        <v>10</v>
      </c>
      <c r="H99" s="207">
        <v>1500</v>
      </c>
      <c r="I99" s="207">
        <v>0</v>
      </c>
      <c r="J99" s="208"/>
      <c r="K99" s="207">
        <f>H99+I99</f>
        <v>1500</v>
      </c>
      <c r="L99" s="10"/>
      <c r="M99" s="10"/>
      <c r="N99" s="10"/>
    </row>
    <row r="100" spans="1:14" s="11" customFormat="1" ht="27.75" customHeight="1">
      <c r="A100" s="69"/>
      <c r="B100" s="200" t="s">
        <v>210</v>
      </c>
      <c r="C100" s="280" t="s">
        <v>212</v>
      </c>
      <c r="D100" s="281"/>
      <c r="E100" s="83" t="s">
        <v>48</v>
      </c>
      <c r="F100" s="83" t="s">
        <v>43</v>
      </c>
      <c r="G100" s="83" t="s">
        <v>10</v>
      </c>
      <c r="H100" s="207">
        <v>1958.9</v>
      </c>
      <c r="I100" s="207"/>
      <c r="J100" s="203"/>
      <c r="K100" s="207">
        <f>H100</f>
        <v>1958.9</v>
      </c>
      <c r="L100" s="10"/>
      <c r="M100" s="10"/>
      <c r="N100" s="10"/>
    </row>
    <row r="101" spans="1:14" s="11" customFormat="1" ht="27.75" customHeight="1">
      <c r="A101" s="69"/>
      <c r="B101" s="200" t="s">
        <v>209</v>
      </c>
      <c r="C101" s="280" t="s">
        <v>212</v>
      </c>
      <c r="D101" s="281"/>
      <c r="E101" s="83" t="s">
        <v>48</v>
      </c>
      <c r="F101" s="83" t="s">
        <v>43</v>
      </c>
      <c r="G101" s="83" t="s">
        <v>10</v>
      </c>
      <c r="H101" s="207">
        <v>305.8</v>
      </c>
      <c r="I101" s="207"/>
      <c r="J101" s="203"/>
      <c r="K101" s="207">
        <f>H101</f>
        <v>305.8</v>
      </c>
      <c r="L101" s="10"/>
      <c r="M101" s="10"/>
      <c r="N101" s="10"/>
    </row>
    <row r="102" spans="1:14" s="11" customFormat="1" ht="43.5" customHeight="1" thickBot="1">
      <c r="A102" s="68"/>
      <c r="B102" s="282" t="s">
        <v>211</v>
      </c>
      <c r="C102" s="283" t="s">
        <v>212</v>
      </c>
      <c r="D102" s="284"/>
      <c r="E102" s="98" t="s">
        <v>48</v>
      </c>
      <c r="F102" s="98" t="s">
        <v>43</v>
      </c>
      <c r="G102" s="98" t="s">
        <v>10</v>
      </c>
      <c r="H102" s="285">
        <v>4058.9</v>
      </c>
      <c r="I102" s="285"/>
      <c r="J102" s="110"/>
      <c r="K102" s="207">
        <f>H102</f>
        <v>4058.9</v>
      </c>
      <c r="L102" s="10"/>
      <c r="M102" s="10"/>
      <c r="N102" s="10"/>
    </row>
    <row r="103" spans="1:14" s="11" customFormat="1" ht="33.75" customHeight="1" thickBot="1">
      <c r="A103" s="88"/>
      <c r="B103" s="31" t="s">
        <v>76</v>
      </c>
      <c r="C103" s="240" t="s">
        <v>42</v>
      </c>
      <c r="D103" s="240"/>
      <c r="E103" s="136"/>
      <c r="F103" s="136"/>
      <c r="G103" s="136"/>
      <c r="H103" s="32">
        <f>H98</f>
        <v>7823.6</v>
      </c>
      <c r="I103" s="32">
        <f>I98</f>
        <v>0</v>
      </c>
      <c r="J103" s="32">
        <f>J98</f>
        <v>0</v>
      </c>
      <c r="K103" s="32">
        <f>K98</f>
        <v>7823.6</v>
      </c>
      <c r="L103" s="10"/>
      <c r="M103" s="10"/>
      <c r="N103" s="10"/>
    </row>
    <row r="104" spans="1:11" s="12" customFormat="1" ht="27.75" customHeight="1">
      <c r="A104" s="79" t="s">
        <v>45</v>
      </c>
      <c r="B104" s="241" t="s">
        <v>67</v>
      </c>
      <c r="C104" s="241"/>
      <c r="D104" s="241"/>
      <c r="E104" s="241"/>
      <c r="F104" s="241"/>
      <c r="G104" s="236"/>
      <c r="H104" s="236"/>
      <c r="I104" s="236"/>
      <c r="J104" s="236"/>
      <c r="K104" s="236"/>
    </row>
    <row r="105" spans="1:11" s="12" customFormat="1" ht="27.75" customHeight="1">
      <c r="A105" s="70"/>
      <c r="B105" s="242" t="s">
        <v>120</v>
      </c>
      <c r="C105" s="242"/>
      <c r="D105" s="242"/>
      <c r="E105" s="242"/>
      <c r="F105" s="242"/>
      <c r="G105" s="242"/>
      <c r="H105" s="113"/>
      <c r="I105" s="113"/>
      <c r="J105" s="125"/>
      <c r="K105" s="125"/>
    </row>
    <row r="106" spans="1:11" s="12" customFormat="1" ht="29.25" customHeight="1">
      <c r="A106" s="69" t="s">
        <v>35</v>
      </c>
      <c r="B106" s="36" t="s">
        <v>122</v>
      </c>
      <c r="C106" s="238" t="s">
        <v>68</v>
      </c>
      <c r="D106" s="238"/>
      <c r="E106" s="115" t="s">
        <v>69</v>
      </c>
      <c r="F106" s="115" t="s">
        <v>43</v>
      </c>
      <c r="G106" s="115" t="s">
        <v>10</v>
      </c>
      <c r="H106" s="113">
        <f>H107</f>
        <v>250</v>
      </c>
      <c r="I106" s="113">
        <f>I107</f>
        <v>0</v>
      </c>
      <c r="J106" s="110"/>
      <c r="K106" s="113">
        <f>K107</f>
        <v>250</v>
      </c>
    </row>
    <row r="107" spans="1:11" s="12" customFormat="1" ht="21" customHeight="1" thickBot="1">
      <c r="A107" s="111"/>
      <c r="B107" s="149" t="s">
        <v>171</v>
      </c>
      <c r="C107" s="239"/>
      <c r="D107" s="239"/>
      <c r="E107" s="161"/>
      <c r="F107" s="161"/>
      <c r="G107" s="161"/>
      <c r="H107" s="183">
        <v>250</v>
      </c>
      <c r="I107" s="183">
        <f>800-800</f>
        <v>0</v>
      </c>
      <c r="J107" s="110"/>
      <c r="K107" s="183">
        <f>H107+I107</f>
        <v>250</v>
      </c>
    </row>
    <row r="108" spans="1:11" s="12" customFormat="1" ht="23.25" customHeight="1" thickBot="1">
      <c r="A108" s="88"/>
      <c r="B108" s="31" t="s">
        <v>123</v>
      </c>
      <c r="C108" s="240" t="s">
        <v>70</v>
      </c>
      <c r="D108" s="240"/>
      <c r="E108" s="136"/>
      <c r="F108" s="136"/>
      <c r="G108" s="136"/>
      <c r="H108" s="32">
        <f>H106</f>
        <v>250</v>
      </c>
      <c r="I108" s="32">
        <f>I106</f>
        <v>0</v>
      </c>
      <c r="J108" s="32">
        <f>J106</f>
        <v>0</v>
      </c>
      <c r="K108" s="32">
        <f>K106</f>
        <v>250</v>
      </c>
    </row>
    <row r="109" spans="1:11" s="12" customFormat="1" ht="33.75" customHeight="1">
      <c r="A109" s="80" t="s">
        <v>65</v>
      </c>
      <c r="B109" s="218" t="s">
        <v>36</v>
      </c>
      <c r="C109" s="218"/>
      <c r="D109" s="218"/>
      <c r="E109" s="218"/>
      <c r="F109" s="218"/>
      <c r="G109" s="62"/>
      <c r="H109" s="50"/>
      <c r="I109" s="50"/>
      <c r="J109" s="50"/>
      <c r="K109" s="50"/>
    </row>
    <row r="110" spans="1:11" s="12" customFormat="1" ht="33" customHeight="1">
      <c r="A110" s="69" t="s">
        <v>181</v>
      </c>
      <c r="B110" s="200" t="s">
        <v>147</v>
      </c>
      <c r="C110" s="258" t="s">
        <v>77</v>
      </c>
      <c r="D110" s="258"/>
      <c r="E110" s="201" t="s">
        <v>49</v>
      </c>
      <c r="F110" s="201" t="s">
        <v>43</v>
      </c>
      <c r="G110" s="201" t="s">
        <v>10</v>
      </c>
      <c r="H110" s="202">
        <v>3750</v>
      </c>
      <c r="I110" s="202">
        <v>0</v>
      </c>
      <c r="J110" s="202"/>
      <c r="K110" s="202">
        <f>H110+I110</f>
        <v>3750</v>
      </c>
    </row>
    <row r="111" spans="1:11" s="12" customFormat="1" ht="55.5" customHeight="1">
      <c r="A111" s="69" t="s">
        <v>182</v>
      </c>
      <c r="B111" s="200" t="s">
        <v>183</v>
      </c>
      <c r="C111" s="258" t="s">
        <v>77</v>
      </c>
      <c r="D111" s="258"/>
      <c r="E111" s="201" t="s">
        <v>49</v>
      </c>
      <c r="F111" s="201" t="s">
        <v>43</v>
      </c>
      <c r="G111" s="201" t="s">
        <v>10</v>
      </c>
      <c r="H111" s="202">
        <v>296.9</v>
      </c>
      <c r="I111" s="202"/>
      <c r="J111" s="202"/>
      <c r="K111" s="202">
        <f>H111</f>
        <v>296.9</v>
      </c>
    </row>
    <row r="112" spans="1:11" s="12" customFormat="1" ht="55.5" customHeight="1">
      <c r="A112" s="69" t="s">
        <v>191</v>
      </c>
      <c r="B112" s="200" t="s">
        <v>192</v>
      </c>
      <c r="C112" s="258" t="s">
        <v>77</v>
      </c>
      <c r="D112" s="258"/>
      <c r="E112" s="201" t="s">
        <v>49</v>
      </c>
      <c r="F112" s="201" t="s">
        <v>43</v>
      </c>
      <c r="G112" s="201" t="s">
        <v>10</v>
      </c>
      <c r="H112" s="202">
        <v>336.8</v>
      </c>
      <c r="I112" s="202"/>
      <c r="J112" s="202"/>
      <c r="K112" s="202">
        <f>H112</f>
        <v>336.8</v>
      </c>
    </row>
    <row r="113" spans="1:11" s="12" customFormat="1" ht="27" customHeight="1">
      <c r="A113" s="69" t="s">
        <v>203</v>
      </c>
      <c r="B113" s="200" t="s">
        <v>204</v>
      </c>
      <c r="C113" s="258" t="s">
        <v>77</v>
      </c>
      <c r="D113" s="258"/>
      <c r="E113" s="201" t="s">
        <v>49</v>
      </c>
      <c r="F113" s="201" t="s">
        <v>43</v>
      </c>
      <c r="G113" s="201" t="s">
        <v>10</v>
      </c>
      <c r="H113" s="202">
        <v>1403.4</v>
      </c>
      <c r="I113" s="202"/>
      <c r="J113" s="202"/>
      <c r="K113" s="202">
        <f>H113</f>
        <v>1403.4</v>
      </c>
    </row>
    <row r="114" spans="1:11" s="12" customFormat="1" ht="27" customHeight="1" thickBot="1">
      <c r="A114" s="286" t="s">
        <v>139</v>
      </c>
      <c r="B114" s="287" t="s">
        <v>213</v>
      </c>
      <c r="C114" s="288" t="s">
        <v>214</v>
      </c>
      <c r="D114" s="289"/>
      <c r="E114" s="290" t="s">
        <v>215</v>
      </c>
      <c r="F114" s="290" t="s">
        <v>43</v>
      </c>
      <c r="G114" s="290" t="s">
        <v>10</v>
      </c>
      <c r="H114" s="291">
        <v>518.8</v>
      </c>
      <c r="I114" s="291"/>
      <c r="J114" s="291"/>
      <c r="K114" s="291">
        <f>H114</f>
        <v>518.8</v>
      </c>
    </row>
    <row r="115" spans="1:11" s="12" customFormat="1" ht="26.25" customHeight="1" thickBot="1">
      <c r="A115" s="93"/>
      <c r="B115" s="31" t="s">
        <v>38</v>
      </c>
      <c r="C115" s="217" t="s">
        <v>77</v>
      </c>
      <c r="D115" s="217"/>
      <c r="E115" s="156"/>
      <c r="F115" s="156"/>
      <c r="G115" s="156"/>
      <c r="H115" s="157">
        <f>H110+H111+H112+H113+H114</f>
        <v>6305.900000000001</v>
      </c>
      <c r="I115" s="157">
        <f>I110+I111+I112+I113+I114</f>
        <v>0</v>
      </c>
      <c r="J115" s="157">
        <f>J110+J111+J112+J113+J114</f>
        <v>0</v>
      </c>
      <c r="K115" s="157">
        <f>K110+K111+K112+K113+K114</f>
        <v>6305.900000000001</v>
      </c>
    </row>
    <row r="116" spans="1:11" s="12" customFormat="1" ht="27" customHeight="1">
      <c r="A116" s="79" t="s">
        <v>119</v>
      </c>
      <c r="B116" s="241" t="s">
        <v>132</v>
      </c>
      <c r="C116" s="241"/>
      <c r="D116" s="241"/>
      <c r="E116" s="241"/>
      <c r="F116" s="241"/>
      <c r="G116" s="236"/>
      <c r="H116" s="236"/>
      <c r="I116" s="236"/>
      <c r="J116" s="236"/>
      <c r="K116" s="236"/>
    </row>
    <row r="117" spans="1:11" s="12" customFormat="1" ht="24" customHeight="1">
      <c r="A117" s="111" t="s">
        <v>121</v>
      </c>
      <c r="B117" s="149" t="s">
        <v>148</v>
      </c>
      <c r="C117" s="237" t="s">
        <v>133</v>
      </c>
      <c r="D117" s="237"/>
      <c r="E117" s="123" t="s">
        <v>166</v>
      </c>
      <c r="F117" s="123" t="s">
        <v>43</v>
      </c>
      <c r="G117" s="115" t="s">
        <v>10</v>
      </c>
      <c r="H117" s="113">
        <v>862.2</v>
      </c>
      <c r="I117" s="113">
        <v>0</v>
      </c>
      <c r="J117" s="203"/>
      <c r="K117" s="113">
        <f>H117+I117</f>
        <v>862.2</v>
      </c>
    </row>
    <row r="118" spans="1:11" s="12" customFormat="1" ht="40.5" customHeight="1" thickBot="1">
      <c r="A118" s="69" t="s">
        <v>189</v>
      </c>
      <c r="B118" s="200" t="s">
        <v>190</v>
      </c>
      <c r="C118" s="238" t="s">
        <v>133</v>
      </c>
      <c r="D118" s="238"/>
      <c r="E118" s="115" t="s">
        <v>188</v>
      </c>
      <c r="F118" s="115" t="s">
        <v>43</v>
      </c>
      <c r="G118" s="117" t="s">
        <v>10</v>
      </c>
      <c r="H118" s="91">
        <v>500</v>
      </c>
      <c r="I118" s="91"/>
      <c r="J118" s="110"/>
      <c r="K118" s="91">
        <f>H118</f>
        <v>500</v>
      </c>
    </row>
    <row r="119" spans="1:11" s="12" customFormat="1" ht="25.5" customHeight="1" thickBot="1">
      <c r="A119" s="184"/>
      <c r="B119" s="185" t="s">
        <v>134</v>
      </c>
      <c r="C119" s="219" t="s">
        <v>105</v>
      </c>
      <c r="D119" s="219"/>
      <c r="E119" s="186"/>
      <c r="F119" s="186"/>
      <c r="G119" s="186"/>
      <c r="H119" s="187">
        <f>H117+H118</f>
        <v>1362.2</v>
      </c>
      <c r="I119" s="187">
        <f>I117+I118</f>
        <v>0</v>
      </c>
      <c r="J119" s="187">
        <f>J117+J118</f>
        <v>0</v>
      </c>
      <c r="K119" s="187">
        <f>K117+K118</f>
        <v>1362.2</v>
      </c>
    </row>
    <row r="120" spans="1:11" s="12" customFormat="1" ht="30.75" customHeight="1" thickBot="1" thickTop="1">
      <c r="A120" s="81"/>
      <c r="B120" s="216" t="s">
        <v>7</v>
      </c>
      <c r="C120" s="216"/>
      <c r="D120" s="216"/>
      <c r="E120" s="216"/>
      <c r="F120" s="216"/>
      <c r="G120" s="45"/>
      <c r="H120" s="46">
        <f>H89+H95+H103+H115+H108+H119</f>
        <v>33594.04</v>
      </c>
      <c r="I120" s="46" t="e">
        <f>I89+I95+I103+I115+I108+I119</f>
        <v>#REF!</v>
      </c>
      <c r="J120" s="46">
        <f>J89+J95+J103+J115+J108+J119</f>
        <v>0</v>
      </c>
      <c r="K120" s="46">
        <f>K89+K95+K103+K115+K108+K119</f>
        <v>33594.04</v>
      </c>
    </row>
    <row r="121" spans="1:11" s="13" customFormat="1" ht="55.5" customHeight="1" thickBot="1" thickTop="1">
      <c r="A121" s="215" t="s">
        <v>172</v>
      </c>
      <c r="B121" s="215"/>
      <c r="C121" s="215"/>
      <c r="D121" s="215"/>
      <c r="E121" s="215"/>
      <c r="F121" s="215"/>
      <c r="G121" s="215"/>
      <c r="H121" s="82">
        <f>H39+H120</f>
        <v>83525.54000000001</v>
      </c>
      <c r="I121" s="82" t="e">
        <f>I39+I120</f>
        <v>#REF!</v>
      </c>
      <c r="J121" s="82">
        <f>J39+J120</f>
        <v>0</v>
      </c>
      <c r="K121" s="82">
        <f>K39+K120</f>
        <v>83525.54000000001</v>
      </c>
    </row>
    <row r="122" spans="1:11" ht="12.75">
      <c r="A122" s="5"/>
      <c r="B122" s="14"/>
      <c r="C122" s="15"/>
      <c r="D122" s="15"/>
      <c r="E122" s="15"/>
      <c r="F122" s="15"/>
      <c r="G122" s="15"/>
      <c r="H122" s="15"/>
      <c r="I122" s="15"/>
      <c r="J122" s="15"/>
      <c r="K122" s="6"/>
    </row>
    <row r="123" spans="1:11" ht="12.75">
      <c r="A123" s="2"/>
      <c r="B123" s="2"/>
      <c r="C123" s="16"/>
      <c r="D123" s="16"/>
      <c r="E123" s="16"/>
      <c r="F123" s="16"/>
      <c r="G123" s="16"/>
      <c r="H123" s="16"/>
      <c r="I123" s="16"/>
      <c r="J123" s="16"/>
      <c r="K123" s="17"/>
    </row>
  </sheetData>
  <mergeCells count="126">
    <mergeCell ref="C70:D70"/>
    <mergeCell ref="G116:K116"/>
    <mergeCell ref="C117:D117"/>
    <mergeCell ref="C106:D106"/>
    <mergeCell ref="C107:D107"/>
    <mergeCell ref="C108:D108"/>
    <mergeCell ref="B116:F116"/>
    <mergeCell ref="C110:D110"/>
    <mergeCell ref="B96:F96"/>
    <mergeCell ref="C76:D76"/>
    <mergeCell ref="B97:G97"/>
    <mergeCell ref="C98:D98"/>
    <mergeCell ref="C99:D99"/>
    <mergeCell ref="G104:K104"/>
    <mergeCell ref="B104:F104"/>
    <mergeCell ref="C103:D103"/>
    <mergeCell ref="C101:D101"/>
    <mergeCell ref="C102:D102"/>
    <mergeCell ref="C88:D88"/>
    <mergeCell ref="C93:D93"/>
    <mergeCell ref="C92:D92"/>
    <mergeCell ref="C94:D94"/>
    <mergeCell ref="B90:F90"/>
    <mergeCell ref="C71:D71"/>
    <mergeCell ref="B79:G79"/>
    <mergeCell ref="C78:D78"/>
    <mergeCell ref="C81:D81"/>
    <mergeCell ref="C80:D80"/>
    <mergeCell ref="C72:D72"/>
    <mergeCell ref="C73:D73"/>
    <mergeCell ref="C64:D64"/>
    <mergeCell ref="C65:D65"/>
    <mergeCell ref="C69:D69"/>
    <mergeCell ref="C66:D66"/>
    <mergeCell ref="C68:D68"/>
    <mergeCell ref="C67:D67"/>
    <mergeCell ref="A121:G121"/>
    <mergeCell ref="B120:F120"/>
    <mergeCell ref="C115:D115"/>
    <mergeCell ref="B109:F109"/>
    <mergeCell ref="C111:D111"/>
    <mergeCell ref="C119:D119"/>
    <mergeCell ref="C118:D118"/>
    <mergeCell ref="C112:D112"/>
    <mergeCell ref="C113:D113"/>
    <mergeCell ref="C114:D114"/>
    <mergeCell ref="K14:K15"/>
    <mergeCell ref="E14:E15"/>
    <mergeCell ref="C62:D62"/>
    <mergeCell ref="C44:D44"/>
    <mergeCell ref="B18:F18"/>
    <mergeCell ref="C25:D25"/>
    <mergeCell ref="C20:D20"/>
    <mergeCell ref="C19:D19"/>
    <mergeCell ref="C24:D24"/>
    <mergeCell ref="C23:D23"/>
    <mergeCell ref="C63:D63"/>
    <mergeCell ref="C52:D52"/>
    <mergeCell ref="C50:D50"/>
    <mergeCell ref="C85:D85"/>
    <mergeCell ref="B61:G61"/>
    <mergeCell ref="C60:D60"/>
    <mergeCell ref="C57:D57"/>
    <mergeCell ref="C58:D58"/>
    <mergeCell ref="C74:D74"/>
    <mergeCell ref="C75:D75"/>
    <mergeCell ref="B16:F16"/>
    <mergeCell ref="C2:K2"/>
    <mergeCell ref="C5:K5"/>
    <mergeCell ref="A12:K12"/>
    <mergeCell ref="C4:K4"/>
    <mergeCell ref="B3:K3"/>
    <mergeCell ref="C6:K6"/>
    <mergeCell ref="C9:K9"/>
    <mergeCell ref="A10:K10"/>
    <mergeCell ref="A11:K11"/>
    <mergeCell ref="C34:D34"/>
    <mergeCell ref="B41:F41"/>
    <mergeCell ref="E1:K1"/>
    <mergeCell ref="A14:A15"/>
    <mergeCell ref="H14:J14"/>
    <mergeCell ref="B17:F17"/>
    <mergeCell ref="G14:G15"/>
    <mergeCell ref="F14:F15"/>
    <mergeCell ref="C14:D15"/>
    <mergeCell ref="B14:B15"/>
    <mergeCell ref="B39:F39"/>
    <mergeCell ref="C36:D36"/>
    <mergeCell ref="C21:D21"/>
    <mergeCell ref="C55:D55"/>
    <mergeCell ref="C49:D49"/>
    <mergeCell ref="B42:G42"/>
    <mergeCell ref="C48:D48"/>
    <mergeCell ref="C43:D43"/>
    <mergeCell ref="C47:D47"/>
    <mergeCell ref="B40:F40"/>
    <mergeCell ref="C53:D53"/>
    <mergeCell ref="C51:D51"/>
    <mergeCell ref="C22:D22"/>
    <mergeCell ref="C45:D45"/>
    <mergeCell ref="C26:D26"/>
    <mergeCell ref="B27:F27"/>
    <mergeCell ref="C28:D28"/>
    <mergeCell ref="C29:D29"/>
    <mergeCell ref="C30:D30"/>
    <mergeCell ref="B35:F35"/>
    <mergeCell ref="C89:D89"/>
    <mergeCell ref="C100:D100"/>
    <mergeCell ref="C38:D38"/>
    <mergeCell ref="C31:D31"/>
    <mergeCell ref="C37:D37"/>
    <mergeCell ref="C32:D32"/>
    <mergeCell ref="C33:D33"/>
    <mergeCell ref="C46:D46"/>
    <mergeCell ref="C54:D54"/>
    <mergeCell ref="C56:D56"/>
    <mergeCell ref="F7:K7"/>
    <mergeCell ref="F8:K8"/>
    <mergeCell ref="B105:G105"/>
    <mergeCell ref="C82:D82"/>
    <mergeCell ref="C83:D83"/>
    <mergeCell ref="C84:D84"/>
    <mergeCell ref="C86:D86"/>
    <mergeCell ref="C87:D87"/>
    <mergeCell ref="C95:D95"/>
    <mergeCell ref="B91:F91"/>
  </mergeCells>
  <printOptions horizontalCentered="1"/>
  <pageMargins left="1.1023622047244095" right="0.9055118110236221" top="0.7874015748031497" bottom="0.7874015748031497" header="0.5118110236220472" footer="0.5118110236220472"/>
  <pageSetup fitToHeight="3" fitToWidth="1" horizontalDpi="600" verticalDpi="600" orientation="portrait" paperSize="9" scale="5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2013-02-12T07:27:54Z</cp:lastPrinted>
  <dcterms:created xsi:type="dcterms:W3CDTF">2005-01-13T11:18:31Z</dcterms:created>
  <dcterms:modified xsi:type="dcterms:W3CDTF">2013-02-12T07:28:16Z</dcterms:modified>
  <cp:category/>
  <cp:version/>
  <cp:contentType/>
  <cp:contentStatus/>
</cp:coreProperties>
</file>