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4" windowWidth="11343" windowHeight="6534" activeTab="0"/>
  </bookViews>
  <sheets>
    <sheet name="бюд" sheetId="1" r:id="rId1"/>
  </sheets>
  <definedNames>
    <definedName name="_xlnm.Print_Titles" localSheetId="0">'бюд'!$13:$14</definedName>
  </definedNames>
  <calcPr fullCalcOnLoad="1"/>
</workbook>
</file>

<file path=xl/sharedStrings.xml><?xml version="1.0" encoding="utf-8"?>
<sst xmlns="http://schemas.openxmlformats.org/spreadsheetml/2006/main" count="464" uniqueCount="312">
  <si>
    <t>АДРЕСНАЯ ПРОГРАММА</t>
  </si>
  <si>
    <t xml:space="preserve">капитального ремонта и капитального строительства объектов </t>
  </si>
  <si>
    <t>№ п.п.</t>
  </si>
  <si>
    <t>Адрес объекта</t>
  </si>
  <si>
    <t>КАПИТАЛЬНОЕ СТРОИТЕЛЬСТВО</t>
  </si>
  <si>
    <t>ОБРАЗОВАНИЕ</t>
  </si>
  <si>
    <t>ШКОЛЬНЫЕ УЧРЕЖДЕНИЯ</t>
  </si>
  <si>
    <t>ВСЕГО ПО ШКОЛЬНЫМ УЧРЕЖДЕНИЯМ</t>
  </si>
  <si>
    <t>ВНЕШКОЛЬНЫЕ УЧРЕЖДЕНИЯ</t>
  </si>
  <si>
    <t>ДЕТСКИЕ САДЫ</t>
  </si>
  <si>
    <t>ВСЕГО ПО ДЕТСКИМ САДАМ</t>
  </si>
  <si>
    <t>ВСЕГО ПО КАПИТАЛЬНОМУ РЕМОНТУ</t>
  </si>
  <si>
    <t>КАПИТАЛЬНЫЙ РЕМОНТ, в том числе:</t>
  </si>
  <si>
    <t>310</t>
  </si>
  <si>
    <t>225</t>
  </si>
  <si>
    <t>1.</t>
  </si>
  <si>
    <t xml:space="preserve">ВСЕГО ПО ВНЕШКОЛЬНЫМ УЧРЕЖДЕНИЯМ </t>
  </si>
  <si>
    <t xml:space="preserve">ВСЕГО ПО ОБРАЗОВАНИЮ </t>
  </si>
  <si>
    <t>Раздел, подраздел</t>
  </si>
  <si>
    <t>Код целевой статьи</t>
  </si>
  <si>
    <t>Код вида расходов</t>
  </si>
  <si>
    <t>0702</t>
  </si>
  <si>
    <t>0701</t>
  </si>
  <si>
    <t>ВСЕГО ПО КАПИТАЛЬНОМУ СТРОИТЕЛЬСТВУ</t>
  </si>
  <si>
    <t>2.</t>
  </si>
  <si>
    <t>мест.</t>
  </si>
  <si>
    <t>обл.</t>
  </si>
  <si>
    <t>ИТОГО</t>
  </si>
  <si>
    <t>0</t>
  </si>
  <si>
    <t>0901</t>
  </si>
  <si>
    <t>КОММУНАЛЬНОЕ ХОЗЯЙСТВО</t>
  </si>
  <si>
    <t>ВСЕГО ПО КОММУНАЛЬНОМУ ХОЗЯЙСТВУ</t>
  </si>
  <si>
    <t>0709</t>
  </si>
  <si>
    <t>ВСЕГО ПО ОБРАЗОВАНИЮ</t>
  </si>
  <si>
    <t>МО Кировский  район Ленинградской области</t>
  </si>
  <si>
    <t>ТЕПЛОСНАБЖЕНИЕ</t>
  </si>
  <si>
    <t>МО Кировское ГП</t>
  </si>
  <si>
    <t>0502</t>
  </si>
  <si>
    <t>МО Отрадненское ГП</t>
  </si>
  <si>
    <t>МО Мгинское ГП</t>
  </si>
  <si>
    <t>ВСЕГО ПО ТЕПЛОСНАБЖЕНИЮ</t>
  </si>
  <si>
    <t>Ремонт кровли</t>
  </si>
  <si>
    <t>1.1</t>
  </si>
  <si>
    <t>2.1.</t>
  </si>
  <si>
    <t>2.1.1</t>
  </si>
  <si>
    <t>2.1.2.</t>
  </si>
  <si>
    <t>2.1.2.-1</t>
  </si>
  <si>
    <t>2.1.2.-2</t>
  </si>
  <si>
    <t>2.1.2.-3</t>
  </si>
  <si>
    <t>2.1.2.-4</t>
  </si>
  <si>
    <t>2.1.2.-5</t>
  </si>
  <si>
    <t>2.1.3.</t>
  </si>
  <si>
    <t>2.1.1.-1</t>
  </si>
  <si>
    <t>2.1.1.-2</t>
  </si>
  <si>
    <t>2.1.1.-3</t>
  </si>
  <si>
    <t>МУЗ "Назиевская районная больница"</t>
  </si>
  <si>
    <t>2.2.1-1</t>
  </si>
  <si>
    <t>УЧРЕЖДЕНИЯ ЗДРАВООХРАНЕНИЯ</t>
  </si>
  <si>
    <t>ВСЕГО ПО УЧРЕЖДЕНИЯМ ЗДРАВООХРАНЕНИЯ</t>
  </si>
  <si>
    <t>Реконструкция канализационных очистных сооружений г.Кировск</t>
  </si>
  <si>
    <t>Модернизация объектов водоотведения</t>
  </si>
  <si>
    <t>Канализационные очистные сооружения Ленинградское шоссе г.Отрадное</t>
  </si>
  <si>
    <t>ИТОГО ПО ОБЪЕКТАМ ВОДООТВЕДЕНИЯ</t>
  </si>
  <si>
    <t>ЖИЛИЩНО-КОММУНАЛЬНОЕ ХОЗЯЙСТВО</t>
  </si>
  <si>
    <t>2.3.1</t>
  </si>
  <si>
    <t>ВСЕГО ПО ЖИЛИЩНО-КОММУНАЛЬНОМУ ХОЗЯЙСТВУ</t>
  </si>
  <si>
    <t>2.4.1</t>
  </si>
  <si>
    <t>2.3.1-1</t>
  </si>
  <si>
    <t>2.1.1.-4</t>
  </si>
  <si>
    <t>ПРОЧИЕ ОБЪЕКТЫ</t>
  </si>
  <si>
    <t>2.1.1.-5</t>
  </si>
  <si>
    <t>2.3.1-2</t>
  </si>
  <si>
    <t>2.1.3-1</t>
  </si>
  <si>
    <t>2.1.3-2</t>
  </si>
  <si>
    <t>ВСЕГО ПО ПРОЧИМ ОБЪЕКТАМ</t>
  </si>
  <si>
    <t>0902</t>
  </si>
  <si>
    <t>2.3.1-3</t>
  </si>
  <si>
    <t>Замена оконных блоков</t>
  </si>
  <si>
    <t>003</t>
  </si>
  <si>
    <t>102 01 02</t>
  </si>
  <si>
    <t>0700</t>
  </si>
  <si>
    <t>0900</t>
  </si>
  <si>
    <t>ЗДРАВООХРАНЕНИЕ, ФИЗИЧЕСКАЯ КУЛЬТУРА И СПОРТ</t>
  </si>
  <si>
    <t>ВСЕГО ПО ЗДРАВООХРАНЕНИЮ , ФИЗИЧЕСКОЙ КУЛЬТУРЕ И СПОРТУ</t>
  </si>
  <si>
    <t>420 98 01</t>
  </si>
  <si>
    <t>001</t>
  </si>
  <si>
    <t>420 98 03</t>
  </si>
  <si>
    <t xml:space="preserve"> МДОУ "Детский сад общеразвивающего вида с приоритетным  осуществлением  познавательно-речевого развития № 36" г.Кировск</t>
  </si>
  <si>
    <t xml:space="preserve"> МДОУ "Детский сад №24" c.Путилово</t>
  </si>
  <si>
    <t xml:space="preserve"> МОУ "Кировская средняя общеобразовательная школа №2 имени матроса, погибшего на АПЛ "Курск", Витченко Сергея Александровича"</t>
  </si>
  <si>
    <t>421 98 01</t>
  </si>
  <si>
    <t>Ремонт мягкой кровли</t>
  </si>
  <si>
    <t xml:space="preserve"> МОУ "Средняя общеобразовательная школа №1" г. Шлиссельбурга"</t>
  </si>
  <si>
    <t>Герметизация межпанельных швов</t>
  </si>
  <si>
    <t>МУЗ "Отрадненская городская больница"</t>
  </si>
  <si>
    <t>МУЗ "Кировская районная центральная больница"</t>
  </si>
  <si>
    <t>2.3</t>
  </si>
  <si>
    <t>500</t>
  </si>
  <si>
    <t>351 31 00</t>
  </si>
  <si>
    <t>Муниципальное дошкольное образовательное учреждение</t>
  </si>
  <si>
    <t xml:space="preserve"> МДОУ "Детский сад общеразвивающего вида № 5" п.Мга</t>
  </si>
  <si>
    <t>2.4</t>
  </si>
  <si>
    <t>0114</t>
  </si>
  <si>
    <t>0500</t>
  </si>
  <si>
    <t>0100</t>
  </si>
  <si>
    <t>2.1.1.-6</t>
  </si>
  <si>
    <t xml:space="preserve"> МДОУ "Детский сад комбинированного вида №35" п.Приладожский</t>
  </si>
  <si>
    <t xml:space="preserve"> МОУ "Кировская средняя общеобразовательная школа №1" </t>
  </si>
  <si>
    <t>Замена запорной арматуры на тепловых сетях</t>
  </si>
  <si>
    <t>КОСГУ</t>
  </si>
  <si>
    <t>226</t>
  </si>
  <si>
    <t>2.1.1.-7</t>
  </si>
  <si>
    <t xml:space="preserve"> МДОУ "Детский сад №34" г.Кировск</t>
  </si>
  <si>
    <t>2.1.1.-8</t>
  </si>
  <si>
    <t>2.1.1.-9</t>
  </si>
  <si>
    <t>2.1.3-3</t>
  </si>
  <si>
    <t xml:space="preserve"> МДОУ "Детский сад №26" п.Назия</t>
  </si>
  <si>
    <t xml:space="preserve"> МДОУ  Центр развития ребенка - "Детский сад "Орешек" г.Шлиссельбург</t>
  </si>
  <si>
    <t>2.1.1.-10</t>
  </si>
  <si>
    <t xml:space="preserve"> МДОУ "Детский сад комбинированного вида "Теремок" Г.Шлиссельбург</t>
  </si>
  <si>
    <t xml:space="preserve">решением Совета депутатов </t>
  </si>
  <si>
    <t>РАЗРАБОТКА ПРОЕКТНО-СМЕТНОЙ ДОКУМЕНТАЦИИ</t>
  </si>
  <si>
    <t>План на 2009 год                       (тыс. руб.)</t>
  </si>
  <si>
    <t>1.1.-1</t>
  </si>
  <si>
    <t>1.1.-2</t>
  </si>
  <si>
    <t>ИТОГО ПО ПСД</t>
  </si>
  <si>
    <t>0412</t>
  </si>
  <si>
    <t>435,0</t>
  </si>
  <si>
    <t>1.2</t>
  </si>
  <si>
    <t>РЕКОНСТРУКЦИЯ И СТРОИТЕЛЬСТВО</t>
  </si>
  <si>
    <t>Реконструкция помещения МСУ Теплый дом в целях перепрофилирования под детское дошкольное учреждение</t>
  </si>
  <si>
    <t>1.2.1</t>
  </si>
  <si>
    <t>1.2.1-1</t>
  </si>
  <si>
    <t>1.2.2</t>
  </si>
  <si>
    <t>1.2.2-1</t>
  </si>
  <si>
    <t>Пристройка лифтовой шахты к зданию больницы и монтаж лифта</t>
  </si>
  <si>
    <t>102 01 01</t>
  </si>
  <si>
    <t>1.2.3</t>
  </si>
  <si>
    <t>1.2.3-1</t>
  </si>
  <si>
    <t>1.2.3-1.1</t>
  </si>
  <si>
    <t>1.2.3-1.2</t>
  </si>
  <si>
    <t>ИТОГО ПО РЕКОНСТРУКЦИИ И СТРОИТЕЛЬСТВУ</t>
  </si>
  <si>
    <t>1.1.-3</t>
  </si>
  <si>
    <t>338 02 01</t>
  </si>
  <si>
    <t>338 02 02</t>
  </si>
  <si>
    <t>338 02 03</t>
  </si>
  <si>
    <t>1.1.-4</t>
  </si>
  <si>
    <t>338 02 04</t>
  </si>
  <si>
    <t>Ремонт системы ХВС</t>
  </si>
  <si>
    <t>Ремонт системы ГВС</t>
  </si>
  <si>
    <t>Замена металлических витражей на металлопластиковые окна с разводкой проемов</t>
  </si>
  <si>
    <t>Ремонт крылец и отмостков</t>
  </si>
  <si>
    <t>Замена труб теплоснабжения в подвале (нижний розлив)</t>
  </si>
  <si>
    <t>Устройство молниезащиты</t>
  </si>
  <si>
    <t>МДОУ "Детский сад комбинираванного вида №37"</t>
  </si>
  <si>
    <t>Ремонт теплых полов и системы отопления</t>
  </si>
  <si>
    <t>МДОУ 29 "Центр развития ребенка-детский сад" п.Приладожский</t>
  </si>
  <si>
    <t>Ремонт спортивного зала</t>
  </si>
  <si>
    <t>Ремонт санузлов</t>
  </si>
  <si>
    <t>Ремонт электрооборудования в столовой</t>
  </si>
  <si>
    <t>Монтаж приточно-вытяжной системы</t>
  </si>
  <si>
    <t>Комитет образования администрации МО Кировский район</t>
  </si>
  <si>
    <t>МОУ ДОД "Детская школа искусств" г. Отрадное</t>
  </si>
  <si>
    <t>Замена верхнего розлива центрального отопления с устройством теплоизоляции</t>
  </si>
  <si>
    <t>МОУ ДОД "Детская художественная школа" п.Мга</t>
  </si>
  <si>
    <t>Ремонт шиферной кровли</t>
  </si>
  <si>
    <t>Замена полов и потолков</t>
  </si>
  <si>
    <t>Замена электропроводкм</t>
  </si>
  <si>
    <t>Замена системы отопления и косметический ремонт</t>
  </si>
  <si>
    <t>МОУ ДОД "Детская музыкальная школа" п. Приладожский</t>
  </si>
  <si>
    <t>Ремонт аварийной стены. Устройство пожарно-охранной сигнализации</t>
  </si>
  <si>
    <t>2.1.3-4</t>
  </si>
  <si>
    <t>Муниципальное учреждение культуры "Центральная районная библиотека"</t>
  </si>
  <si>
    <t>МОУ ДОД "Кировская детско-юношеская спортивная  школа"</t>
  </si>
  <si>
    <t>КУЛЬТУРА</t>
  </si>
  <si>
    <t>2.2.</t>
  </si>
  <si>
    <t>Ремонт кровли,полов,оконных блоков,замена электропроводки)</t>
  </si>
  <si>
    <t>Кировская детская библиотека</t>
  </si>
  <si>
    <t>Библиотека п.Мга</t>
  </si>
  <si>
    <t>Замена электропроводки</t>
  </si>
  <si>
    <t>Устройство подвесных потолков</t>
  </si>
  <si>
    <t>0801</t>
  </si>
  <si>
    <t>ВСЕГО ПО КУЛЬТУРЕ</t>
  </si>
  <si>
    <t>0800</t>
  </si>
  <si>
    <t>Поликлиника г.Кировск. Замена шиферной кровли</t>
  </si>
  <si>
    <t>МОУ для детей дошкольного и младшего школьного возраста  Начальная школа-детский сад "Радуга"</t>
  </si>
  <si>
    <t>Ремонт шиферной кровли терапивтического корпуса</t>
  </si>
  <si>
    <t>МУЗ "Кировская районная центральная больница"- Синявинская врачебная амбулатория</t>
  </si>
  <si>
    <t>Косметический ремонт терапивтического отделения, двух туалетов, ванной</t>
  </si>
  <si>
    <t>Замена водогрейного котла КГВ-2,5/9,5, горелки, автоматики безопасности и режимная наладка котлов</t>
  </si>
  <si>
    <t>Проведение экспертизы дымовой трубы</t>
  </si>
  <si>
    <t>Замена транзитной теплотрассы в ж.д. №4б по ул.Железнодорожная d=108 мм протяженностью 140 м в ППУ</t>
  </si>
  <si>
    <t>Замена транзитной теплотрассы в ж.д. №4б по ул.Железнодорожная d=57 мм протяженностью 140 м в ППУ</t>
  </si>
  <si>
    <t>Замена транзитной магистрали отопления в ж.д. № 16 и № 18 по ул.Гагарина d=159мм протяженностью 204м в ППУ</t>
  </si>
  <si>
    <t>Замена теплотрассы от ж.д.№10 до ж.д. №12 по ул.Щурова d=133 мм протяженностью 110м в ППУ</t>
  </si>
  <si>
    <t>Замена теплотрассы от ТК-8 до ТК-9 d=159 мм протяженностью 112 м в ППУ</t>
  </si>
  <si>
    <t>Тепловые сети от котельной ООО "Промэнерго"</t>
  </si>
  <si>
    <t>Замена теплотрассы от ТК-22 по ул.Клубная d=108мм протяженностью 216 м в ППУ</t>
  </si>
  <si>
    <t>Замена теплотрассы по ул.Новая от ж.д.№7 до ж.д.№1, по ул.Клубная d=89мм протяженностью 212 м в ППУ</t>
  </si>
  <si>
    <t>Замена теплотрассы от д/с "Родничок" до ж.д.№17,19 по ул.Советская d=133мм протяженностью 140 м в ППУ</t>
  </si>
  <si>
    <t>Замена теплотрассы от ж.д.№2 по ул.Лесная до ж.д.№1, по ул.Щурова d=89мм протяженностью 60 м в ППУ</t>
  </si>
  <si>
    <t>Газомазутная котельная ул.Маяковского, 2в-ремонт деаэратора сетевой воды</t>
  </si>
  <si>
    <t>Газомазутная котельная ул.Маяковского, 2в-режимная наладка котлоагрегатов (3 шт)</t>
  </si>
  <si>
    <t>Газовая котельная ул.Пролетарская 9- замена котла КВА-3/95 и двух газовых горелок на импортные</t>
  </si>
  <si>
    <t>Газовая котельная по ул.Шоссе Революции (военный городок №3)-замена котла ВК-21</t>
  </si>
  <si>
    <t>Котельная в/ч 51046- установка прибора учета тепловой энергии на границе раздела балансовой и эксплуатационной ответственности с устройством помещения</t>
  </si>
  <si>
    <t>Угольная котельная п.Малукса-капитальный ремонт экономайзера котла №3 мсо 100% заменой поверхности нагрева</t>
  </si>
  <si>
    <t>Угольная котельная п.Малукса-монтаж системы комплексонатной обработки сетевой воды производительностью 10 тонн/час</t>
  </si>
  <si>
    <t>Ремонт промещений в здании администрации</t>
  </si>
  <si>
    <t>Подготовка муниципальных общеобразовательных учреждений и пришкольных спортивных территорий Ленинградской области к новому учебному году</t>
  </si>
  <si>
    <t>МУЗ "Кировская районная центральная больница"-Проектирование центрального теплового пункта</t>
  </si>
  <si>
    <t>МУЗ "Мгинская участковая больница"</t>
  </si>
  <si>
    <t>1.2.2-2</t>
  </si>
  <si>
    <t>1.2.2-3</t>
  </si>
  <si>
    <t>Физкультурно-оздоровительный комплекс г.Отрадное</t>
  </si>
  <si>
    <t>Строительство ФОК с игровым залом</t>
  </si>
  <si>
    <t>0908</t>
  </si>
  <si>
    <t>1.2.1-2</t>
  </si>
  <si>
    <t>МОУ "Суховская основная общеобразовательная школа"</t>
  </si>
  <si>
    <t>Строительство школы в с.Сухое</t>
  </si>
  <si>
    <t>СОЦИАЛЬНАЯ ПОЛИТИКА</t>
  </si>
  <si>
    <t>УЧРЕЖДЕНИЯ СОЦИАЛЬНОЙ ЗАЩИТЫ</t>
  </si>
  <si>
    <t>ВСЕГО ПО УЧРЕЖДЕНИЯМ СОЦИАЛЬНОЙ ЗАЩИТЫ</t>
  </si>
  <si>
    <t>1000</t>
  </si>
  <si>
    <t>2.4.1-1</t>
  </si>
  <si>
    <t>Комитет социальной защиты населения  Администрации МО КМР</t>
  </si>
  <si>
    <t>1006</t>
  </si>
  <si>
    <t>Замена полов 1-го этажа</t>
  </si>
  <si>
    <t>Косметический ремонт помещений, туалетов</t>
  </si>
  <si>
    <t>2.3.1-4</t>
  </si>
  <si>
    <t>2.3.1-5</t>
  </si>
  <si>
    <t>2.5</t>
  </si>
  <si>
    <t>2.5.1-1</t>
  </si>
  <si>
    <t>2.5.1-2</t>
  </si>
  <si>
    <t>2.5.1-3</t>
  </si>
  <si>
    <t>2.6</t>
  </si>
  <si>
    <t>2.6.1</t>
  </si>
  <si>
    <t xml:space="preserve">МДОУ "Малуксинская начальная школа-детский сад"- Разработка проекта узла учета тепловой энергии </t>
  </si>
  <si>
    <t>150,0</t>
  </si>
  <si>
    <r>
      <t xml:space="preserve">МО Синявинское ГП-Теплоснабжение- Проектирование 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емкости резервного хранения исходной воды с системой мониторинга</t>
    </r>
  </si>
  <si>
    <t>200,0</t>
  </si>
  <si>
    <t>Строительство поликлиники</t>
  </si>
  <si>
    <t>522 19 01</t>
  </si>
  <si>
    <t>102 01 03</t>
  </si>
  <si>
    <t>1.2.1-3</t>
  </si>
  <si>
    <t>МДОУ "Малуксинская начальная школа-детский сад"</t>
  </si>
  <si>
    <t>Монтаж узла учета тепловой энергии</t>
  </si>
  <si>
    <t>Модернизация объектов теплоснабжения</t>
  </si>
  <si>
    <t>1.2.3-2</t>
  </si>
  <si>
    <t>1.2.3-2.1</t>
  </si>
  <si>
    <t>МО Синявинское ГП-Монтаж емкости резервного хранения исходной воды с системой мониторинга</t>
  </si>
  <si>
    <t>ИТОГО ПО ОБЪЕКТАМ ТЕПЛОСНАБЖЕНИЯ</t>
  </si>
  <si>
    <t>Ремонт фасада</t>
  </si>
  <si>
    <t>Косметический ремонт помещений терапивтического отделения</t>
  </si>
  <si>
    <t>Косметический ремонт помещений поликлиники</t>
  </si>
  <si>
    <t>2.4.1-2</t>
  </si>
  <si>
    <t>МСУ "СРЦ для несовершеннолетних "Теплый дом"</t>
  </si>
  <si>
    <t>1002</t>
  </si>
  <si>
    <r>
      <t xml:space="preserve"> МДОУ "Детский сад "Березка" г.Кировск - Разработка проекта вывода теплового центра за пределы здания</t>
    </r>
    <r>
      <rPr>
        <b/>
        <sz val="10"/>
        <rFont val="Times New Roman"/>
        <family val="1"/>
      </rPr>
      <t xml:space="preserve"> </t>
    </r>
  </si>
  <si>
    <t>ВСЕГО ПО АДРЕСНОЙ ПРОГРАММЕ капитального ремонта и капитального строительства объектов МО Кировский район Ленинградской области на 2009 г.</t>
  </si>
  <si>
    <t>2.1.2.-6</t>
  </si>
  <si>
    <t>МОУ " Шумская  средняя общеобразовательная  школа "</t>
  </si>
  <si>
    <t>УЧРЕЖДЕНИЯ СПОРТА</t>
  </si>
  <si>
    <t>Ремонт инженерных сетей</t>
  </si>
  <si>
    <t>УМП "Плавательный бассейн г.Кировск"</t>
  </si>
  <si>
    <t>2.3.2</t>
  </si>
  <si>
    <t>2.3.2-1</t>
  </si>
  <si>
    <t>ВСЕГО ПО УЧРЕЖДЕНИЯМ СПОРТА</t>
  </si>
  <si>
    <t>102 01 04</t>
  </si>
  <si>
    <t>102 01 05</t>
  </si>
  <si>
    <t>102 01 06</t>
  </si>
  <si>
    <t>420 98 02</t>
  </si>
  <si>
    <t>420 98 04</t>
  </si>
  <si>
    <t>420 98 05</t>
  </si>
  <si>
    <t>420 98 06</t>
  </si>
  <si>
    <t>420 98 07</t>
  </si>
  <si>
    <t>420 98 08</t>
  </si>
  <si>
    <t>420 98 09</t>
  </si>
  <si>
    <t>420 98 10</t>
  </si>
  <si>
    <t>795 11 21</t>
  </si>
  <si>
    <t>421 98 02</t>
  </si>
  <si>
    <t>421 98 03</t>
  </si>
  <si>
    <t>795 11 22</t>
  </si>
  <si>
    <t>423 98 01</t>
  </si>
  <si>
    <t>423 98 02</t>
  </si>
  <si>
    <t>423 98 03</t>
  </si>
  <si>
    <t>423 98 04</t>
  </si>
  <si>
    <t>442 98 01</t>
  </si>
  <si>
    <t xml:space="preserve"> </t>
  </si>
  <si>
    <t>470 98 01</t>
  </si>
  <si>
    <t>470 98 02</t>
  </si>
  <si>
    <t>470 98 03</t>
  </si>
  <si>
    <t>470 98 04</t>
  </si>
  <si>
    <t>470 98 05</t>
  </si>
  <si>
    <t>795 11 23</t>
  </si>
  <si>
    <t>079</t>
  </si>
  <si>
    <t>002 04 98</t>
  </si>
  <si>
    <t>507 98 01</t>
  </si>
  <si>
    <t>351 31 01</t>
  </si>
  <si>
    <t>351 31 02</t>
  </si>
  <si>
    <t>351 31 03</t>
  </si>
  <si>
    <t>092 03 07</t>
  </si>
  <si>
    <t>421 98 04</t>
  </si>
  <si>
    <t>421 98 05</t>
  </si>
  <si>
    <t>(Приложение 22)</t>
  </si>
  <si>
    <t>УТВЕРЖДЕНА</t>
  </si>
  <si>
    <t>Ремонт малой чаши бассейна</t>
  </si>
  <si>
    <t xml:space="preserve"> МО Кировский муниципальный район Ленинградской области на 2009 год</t>
  </si>
  <si>
    <t>Укрепление стеновых паннелей</t>
  </si>
  <si>
    <t>Замена водопровода</t>
  </si>
  <si>
    <t>102 01 07</t>
  </si>
  <si>
    <t>от "26" ноября 2008г. № 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</si>
</sst>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#,##0_р_."/>
    <numFmt numFmtId="167" formatCode="0.0"/>
    <numFmt numFmtId="168" formatCode="#,##0.000"/>
  </numFmts>
  <fonts count="2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53"/>
      <name val="Times New Roman"/>
      <family val="1"/>
    </font>
    <font>
      <sz val="11"/>
      <color indexed="53"/>
      <name val="Times New Roman"/>
      <family val="1"/>
    </font>
    <font>
      <i/>
      <sz val="10"/>
      <color indexed="5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top"/>
    </xf>
    <xf numFmtId="4" fontId="2" fillId="0" borderId="0" xfId="0" applyNumberFormat="1" applyFont="1" applyBorder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65" fontId="3" fillId="0" borderId="1" xfId="0" applyNumberFormat="1" applyFont="1" applyBorder="1" applyAlignment="1">
      <alignment horizontal="right" wrapText="1"/>
    </xf>
    <xf numFmtId="49" fontId="10" fillId="0" borderId="2" xfId="0" applyNumberFormat="1" applyFont="1" applyBorder="1" applyAlignment="1">
      <alignment horizontal="center" vertical="top" wrapText="1"/>
    </xf>
    <xf numFmtId="165" fontId="10" fillId="0" borderId="3" xfId="0" applyNumberFormat="1" applyFont="1" applyBorder="1" applyAlignment="1">
      <alignment horizontal="right" wrapText="1"/>
    </xf>
    <xf numFmtId="165" fontId="14" fillId="0" borderId="1" xfId="0" applyNumberFormat="1" applyFont="1" applyBorder="1" applyAlignment="1">
      <alignment horizontal="right" wrapText="1"/>
    </xf>
    <xf numFmtId="165" fontId="1" fillId="0" borderId="4" xfId="0" applyNumberFormat="1" applyFont="1" applyFill="1" applyBorder="1" applyAlignment="1">
      <alignment horizontal="right" wrapText="1"/>
    </xf>
    <xf numFmtId="165" fontId="3" fillId="0" borderId="5" xfId="0" applyNumberFormat="1" applyFont="1" applyBorder="1" applyAlignment="1">
      <alignment horizontal="right" wrapText="1"/>
    </xf>
    <xf numFmtId="165" fontId="10" fillId="0" borderId="6" xfId="0" applyNumberFormat="1" applyFont="1" applyBorder="1" applyAlignment="1">
      <alignment horizontal="right" wrapText="1"/>
    </xf>
    <xf numFmtId="165" fontId="14" fillId="0" borderId="4" xfId="0" applyNumberFormat="1" applyFont="1" applyBorder="1" applyAlignment="1">
      <alignment horizontal="right" wrapText="1"/>
    </xf>
    <xf numFmtId="165" fontId="3" fillId="2" borderId="4" xfId="0" applyNumberFormat="1" applyFont="1" applyFill="1" applyBorder="1" applyAlignment="1">
      <alignment horizontal="right" wrapText="1"/>
    </xf>
    <xf numFmtId="165" fontId="3" fillId="2" borderId="1" xfId="0" applyNumberFormat="1" applyFont="1" applyFill="1" applyBorder="1" applyAlignment="1">
      <alignment horizontal="right" wrapText="1"/>
    </xf>
    <xf numFmtId="49" fontId="3" fillId="2" borderId="7" xfId="0" applyNumberFormat="1" applyFont="1" applyFill="1" applyBorder="1" applyAlignment="1">
      <alignment horizontal="center" wrapText="1"/>
    </xf>
    <xf numFmtId="165" fontId="3" fillId="2" borderId="8" xfId="0" applyNumberFormat="1" applyFont="1" applyFill="1" applyBorder="1" applyAlignment="1">
      <alignment horizontal="right" wrapText="1"/>
    </xf>
    <xf numFmtId="165" fontId="14" fillId="2" borderId="4" xfId="0" applyNumberFormat="1" applyFont="1" applyFill="1" applyBorder="1" applyAlignment="1">
      <alignment horizontal="right" wrapText="1"/>
    </xf>
    <xf numFmtId="165" fontId="14" fillId="2" borderId="1" xfId="0" applyNumberFormat="1" applyFont="1" applyFill="1" applyBorder="1" applyAlignment="1">
      <alignment horizontal="right" wrapText="1"/>
    </xf>
    <xf numFmtId="165" fontId="3" fillId="2" borderId="7" xfId="0" applyNumberFormat="1" applyFont="1" applyFill="1" applyBorder="1" applyAlignment="1">
      <alignment horizontal="right" wrapText="1"/>
    </xf>
    <xf numFmtId="49" fontId="9" fillId="2" borderId="9" xfId="0" applyNumberFormat="1" applyFont="1" applyFill="1" applyBorder="1" applyAlignment="1">
      <alignment horizontal="left" wrapText="1"/>
    </xf>
    <xf numFmtId="49" fontId="15" fillId="0" borderId="0" xfId="0" applyNumberFormat="1" applyFont="1" applyAlignment="1">
      <alignment horizontal="left" vertical="top"/>
    </xf>
    <xf numFmtId="49" fontId="15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center"/>
    </xf>
    <xf numFmtId="4" fontId="15" fillId="0" borderId="0" xfId="0" applyNumberFormat="1" applyFont="1" applyAlignment="1">
      <alignment/>
    </xf>
    <xf numFmtId="49" fontId="3" fillId="2" borderId="4" xfId="0" applyNumberFormat="1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center" wrapText="1"/>
    </xf>
    <xf numFmtId="165" fontId="14" fillId="0" borderId="9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9" fontId="14" fillId="2" borderId="10" xfId="0" applyNumberFormat="1" applyFont="1" applyFill="1" applyBorder="1" applyAlignment="1">
      <alignment horizontal="left" wrapText="1"/>
    </xf>
    <xf numFmtId="49" fontId="1" fillId="2" borderId="4" xfId="0" applyNumberFormat="1" applyFont="1" applyFill="1" applyBorder="1" applyAlignment="1">
      <alignment horizontal="center" wrapText="1"/>
    </xf>
    <xf numFmtId="49" fontId="3" fillId="2" borderId="9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 wrapText="1"/>
    </xf>
    <xf numFmtId="165" fontId="1" fillId="2" borderId="12" xfId="0" applyNumberFormat="1" applyFont="1" applyFill="1" applyBorder="1" applyAlignment="1">
      <alignment horizontal="right" wrapText="1"/>
    </xf>
    <xf numFmtId="49" fontId="9" fillId="2" borderId="10" xfId="0" applyNumberFormat="1" applyFont="1" applyFill="1" applyBorder="1" applyAlignment="1">
      <alignment horizontal="left" wrapText="1"/>
    </xf>
    <xf numFmtId="165" fontId="9" fillId="2" borderId="4" xfId="0" applyNumberFormat="1" applyFont="1" applyFill="1" applyBorder="1" applyAlignment="1">
      <alignment horizontal="right" wrapText="1"/>
    </xf>
    <xf numFmtId="165" fontId="9" fillId="2" borderId="1" xfId="0" applyNumberFormat="1" applyFont="1" applyFill="1" applyBorder="1" applyAlignment="1">
      <alignment horizontal="right" wrapText="1"/>
    </xf>
    <xf numFmtId="165" fontId="1" fillId="2" borderId="1" xfId="0" applyNumberFormat="1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left" wrapText="1"/>
    </xf>
    <xf numFmtId="49" fontId="3" fillId="2" borderId="5" xfId="0" applyNumberFormat="1" applyFont="1" applyFill="1" applyBorder="1" applyAlignment="1">
      <alignment horizontal="center" wrapText="1"/>
    </xf>
    <xf numFmtId="165" fontId="9" fillId="2" borderId="7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wrapText="1"/>
    </xf>
    <xf numFmtId="165" fontId="3" fillId="0" borderId="1" xfId="0" applyNumberFormat="1" applyFont="1" applyFill="1" applyBorder="1" applyAlignment="1">
      <alignment horizontal="right" wrapText="1"/>
    </xf>
    <xf numFmtId="165" fontId="9" fillId="0" borderId="1" xfId="0" applyNumberFormat="1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165" fontId="1" fillId="0" borderId="14" xfId="0" applyNumberFormat="1" applyFont="1" applyBorder="1" applyAlignment="1">
      <alignment horizontal="right" wrapText="1"/>
    </xf>
    <xf numFmtId="165" fontId="1" fillId="0" borderId="15" xfId="0" applyNumberFormat="1" applyFont="1" applyBorder="1" applyAlignment="1">
      <alignment horizontal="right" wrapText="1"/>
    </xf>
    <xf numFmtId="49" fontId="1" fillId="2" borderId="13" xfId="0" applyNumberFormat="1" applyFont="1" applyFill="1" applyBorder="1" applyAlignment="1">
      <alignment horizontal="center" wrapText="1"/>
    </xf>
    <xf numFmtId="165" fontId="1" fillId="2" borderId="14" xfId="0" applyNumberFormat="1" applyFont="1" applyFill="1" applyBorder="1" applyAlignment="1">
      <alignment horizontal="right" wrapText="1"/>
    </xf>
    <xf numFmtId="165" fontId="1" fillId="2" borderId="15" xfId="0" applyNumberFormat="1" applyFont="1" applyFill="1" applyBorder="1" applyAlignment="1">
      <alignment horizontal="right" wrapText="1"/>
    </xf>
    <xf numFmtId="49" fontId="1" fillId="2" borderId="13" xfId="0" applyNumberFormat="1" applyFont="1" applyFill="1" applyBorder="1" applyAlignment="1">
      <alignment horizontal="center" vertical="top" wrapText="1"/>
    </xf>
    <xf numFmtId="49" fontId="14" fillId="2" borderId="12" xfId="0" applyNumberFormat="1" applyFont="1" applyFill="1" applyBorder="1" applyAlignment="1">
      <alignment horizontal="left" vertical="top" wrapText="1"/>
    </xf>
    <xf numFmtId="165" fontId="14" fillId="2" borderId="16" xfId="0" applyNumberFormat="1" applyFont="1" applyFill="1" applyBorder="1" applyAlignment="1">
      <alignment horizontal="right" wrapText="1"/>
    </xf>
    <xf numFmtId="165" fontId="14" fillId="2" borderId="12" xfId="0" applyNumberFormat="1" applyFont="1" applyFill="1" applyBorder="1" applyAlignment="1">
      <alignment horizontal="right" wrapText="1"/>
    </xf>
    <xf numFmtId="165" fontId="9" fillId="2" borderId="8" xfId="0" applyNumberFormat="1" applyFont="1" applyFill="1" applyBorder="1" applyAlignment="1">
      <alignment horizontal="right" wrapText="1"/>
    </xf>
    <xf numFmtId="165" fontId="17" fillId="2" borderId="1" xfId="0" applyNumberFormat="1" applyFont="1" applyFill="1" applyBorder="1" applyAlignment="1">
      <alignment horizontal="right" wrapText="1"/>
    </xf>
    <xf numFmtId="49" fontId="9" fillId="2" borderId="17" xfId="0" applyNumberFormat="1" applyFont="1" applyFill="1" applyBorder="1" applyAlignment="1">
      <alignment horizontal="left" wrapText="1"/>
    </xf>
    <xf numFmtId="49" fontId="9" fillId="2" borderId="0" xfId="0" applyNumberFormat="1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center" wrapText="1"/>
    </xf>
    <xf numFmtId="49" fontId="14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 vertical="top" wrapText="1"/>
    </xf>
    <xf numFmtId="165" fontId="3" fillId="2" borderId="12" xfId="0" applyNumberFormat="1" applyFont="1" applyFill="1" applyBorder="1" applyAlignment="1">
      <alignment horizontal="right" wrapText="1"/>
    </xf>
    <xf numFmtId="165" fontId="1" fillId="2" borderId="4" xfId="0" applyNumberFormat="1" applyFont="1" applyFill="1" applyBorder="1" applyAlignment="1">
      <alignment horizontal="right" wrapText="1"/>
    </xf>
    <xf numFmtId="49" fontId="9" fillId="2" borderId="18" xfId="0" applyNumberFormat="1" applyFont="1" applyFill="1" applyBorder="1" applyAlignment="1">
      <alignment horizontal="left" vertical="top" wrapText="1"/>
    </xf>
    <xf numFmtId="49" fontId="14" fillId="2" borderId="19" xfId="0" applyNumberFormat="1" applyFont="1" applyFill="1" applyBorder="1" applyAlignment="1">
      <alignment horizontal="left" vertical="top" wrapText="1"/>
    </xf>
    <xf numFmtId="165" fontId="14" fillId="2" borderId="19" xfId="0" applyNumberFormat="1" applyFont="1" applyFill="1" applyBorder="1" applyAlignment="1">
      <alignment horizontal="right" wrapText="1"/>
    </xf>
    <xf numFmtId="165" fontId="14" fillId="2" borderId="15" xfId="0" applyNumberFormat="1" applyFont="1" applyFill="1" applyBorder="1" applyAlignment="1">
      <alignment horizontal="right" wrapText="1"/>
    </xf>
    <xf numFmtId="49" fontId="14" fillId="2" borderId="20" xfId="0" applyNumberFormat="1" applyFont="1" applyFill="1" applyBorder="1" applyAlignment="1">
      <alignment horizontal="left" vertical="top" wrapText="1"/>
    </xf>
    <xf numFmtId="165" fontId="17" fillId="2" borderId="4" xfId="0" applyNumberFormat="1" applyFont="1" applyFill="1" applyBorder="1" applyAlignment="1">
      <alignment horizontal="right" wrapText="1"/>
    </xf>
    <xf numFmtId="49" fontId="1" fillId="2" borderId="7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165" fontId="17" fillId="2" borderId="16" xfId="0" applyNumberFormat="1" applyFont="1" applyFill="1" applyBorder="1" applyAlignment="1">
      <alignment horizontal="right" wrapText="1"/>
    </xf>
    <xf numFmtId="165" fontId="17" fillId="2" borderId="12" xfId="0" applyNumberFormat="1" applyFont="1" applyFill="1" applyBorder="1" applyAlignment="1">
      <alignment horizontal="right" wrapText="1"/>
    </xf>
    <xf numFmtId="49" fontId="3" fillId="2" borderId="5" xfId="0" applyNumberFormat="1" applyFont="1" applyFill="1" applyBorder="1" applyAlignment="1">
      <alignment horizontal="center"/>
    </xf>
    <xf numFmtId="49" fontId="14" fillId="2" borderId="21" xfId="0" applyNumberFormat="1" applyFont="1" applyFill="1" applyBorder="1" applyAlignment="1">
      <alignment horizontal="center" wrapText="1"/>
    </xf>
    <xf numFmtId="165" fontId="14" fillId="2" borderId="22" xfId="0" applyNumberFormat="1" applyFont="1" applyFill="1" applyBorder="1" applyAlignment="1">
      <alignment horizontal="right" wrapText="1"/>
    </xf>
    <xf numFmtId="49" fontId="3" fillId="2" borderId="16" xfId="0" applyNumberFormat="1" applyFont="1" applyFill="1" applyBorder="1" applyAlignment="1">
      <alignment horizontal="center" wrapText="1"/>
    </xf>
    <xf numFmtId="165" fontId="3" fillId="2" borderId="16" xfId="0" applyNumberFormat="1" applyFont="1" applyFill="1" applyBorder="1" applyAlignment="1">
      <alignment horizontal="right" wrapText="1"/>
    </xf>
    <xf numFmtId="49" fontId="9" fillId="2" borderId="23" xfId="0" applyNumberFormat="1" applyFont="1" applyFill="1" applyBorder="1" applyAlignment="1">
      <alignment horizontal="left" wrapText="1"/>
    </xf>
    <xf numFmtId="49" fontId="14" fillId="2" borderId="23" xfId="0" applyNumberFormat="1" applyFont="1" applyFill="1" applyBorder="1" applyAlignment="1">
      <alignment horizontal="left" wrapText="1"/>
    </xf>
    <xf numFmtId="165" fontId="14" fillId="2" borderId="18" xfId="0" applyNumberFormat="1" applyFont="1" applyFill="1" applyBorder="1" applyAlignment="1">
      <alignment horizontal="right" wrapText="1"/>
    </xf>
    <xf numFmtId="49" fontId="14" fillId="2" borderId="23" xfId="0" applyNumberFormat="1" applyFont="1" applyFill="1" applyBorder="1" applyAlignment="1">
      <alignment horizontal="left" vertical="top" wrapText="1"/>
    </xf>
    <xf numFmtId="165" fontId="14" fillId="2" borderId="23" xfId="0" applyNumberFormat="1" applyFont="1" applyFill="1" applyBorder="1" applyAlignment="1">
      <alignment horizontal="right" wrapText="1"/>
    </xf>
    <xf numFmtId="49" fontId="14" fillId="2" borderId="0" xfId="0" applyNumberFormat="1" applyFont="1" applyFill="1" applyBorder="1" applyAlignment="1">
      <alignment horizontal="left" vertical="top" wrapText="1"/>
    </xf>
    <xf numFmtId="165" fontId="14" fillId="2" borderId="0" xfId="0" applyNumberFormat="1" applyFont="1" applyFill="1" applyBorder="1" applyAlignment="1">
      <alignment horizontal="right" wrapText="1"/>
    </xf>
    <xf numFmtId="165" fontId="3" fillId="2" borderId="1" xfId="0" applyNumberFormat="1" applyFont="1" applyFill="1" applyBorder="1" applyAlignment="1">
      <alignment horizontal="right" wrapText="1"/>
    </xf>
    <xf numFmtId="49" fontId="9" fillId="3" borderId="15" xfId="0" applyNumberFormat="1" applyFont="1" applyFill="1" applyBorder="1" applyAlignment="1">
      <alignment horizontal="left" vertical="top" wrapText="1"/>
    </xf>
    <xf numFmtId="165" fontId="14" fillId="2" borderId="24" xfId="0" applyNumberFormat="1" applyFont="1" applyFill="1" applyBorder="1" applyAlignment="1">
      <alignment horizontal="right" wrapText="1"/>
    </xf>
    <xf numFmtId="165" fontId="11" fillId="2" borderId="25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/>
    </xf>
    <xf numFmtId="49" fontId="10" fillId="2" borderId="21" xfId="0" applyNumberFormat="1" applyFont="1" applyFill="1" applyBorder="1" applyAlignment="1">
      <alignment horizontal="center" wrapText="1"/>
    </xf>
    <xf numFmtId="49" fontId="10" fillId="2" borderId="21" xfId="0" applyNumberFormat="1" applyFont="1" applyFill="1" applyBorder="1" applyAlignment="1">
      <alignment horizontal="center" vertical="top" wrapText="1"/>
    </xf>
    <xf numFmtId="165" fontId="10" fillId="2" borderId="22" xfId="0" applyNumberFormat="1" applyFont="1" applyFill="1" applyBorder="1" applyAlignment="1">
      <alignment horizontal="right" wrapText="1"/>
    </xf>
    <xf numFmtId="165" fontId="10" fillId="2" borderId="18" xfId="0" applyNumberFormat="1" applyFont="1" applyFill="1" applyBorder="1" applyAlignment="1">
      <alignment horizontal="right" wrapText="1"/>
    </xf>
    <xf numFmtId="49" fontId="10" fillId="0" borderId="21" xfId="0" applyNumberFormat="1" applyFont="1" applyBorder="1" applyAlignment="1">
      <alignment horizontal="center" vertical="top" wrapText="1"/>
    </xf>
    <xf numFmtId="165" fontId="10" fillId="0" borderId="22" xfId="0" applyNumberFormat="1" applyFont="1" applyBorder="1" applyAlignment="1">
      <alignment horizontal="right" wrapText="1"/>
    </xf>
    <xf numFmtId="165" fontId="10" fillId="0" borderId="18" xfId="0" applyNumberFormat="1" applyFont="1" applyBorder="1" applyAlignment="1">
      <alignment horizontal="right" wrapText="1"/>
    </xf>
    <xf numFmtId="49" fontId="1" fillId="0" borderId="21" xfId="0" applyNumberFormat="1" applyFont="1" applyBorder="1" applyAlignment="1">
      <alignment horizontal="center" vertical="top" wrapText="1"/>
    </xf>
    <xf numFmtId="165" fontId="1" fillId="0" borderId="22" xfId="0" applyNumberFormat="1" applyFont="1" applyBorder="1" applyAlignment="1">
      <alignment horizontal="right" wrapText="1"/>
    </xf>
    <xf numFmtId="165" fontId="1" fillId="0" borderId="18" xfId="0" applyNumberFormat="1" applyFont="1" applyBorder="1" applyAlignment="1">
      <alignment horizontal="right" wrapText="1"/>
    </xf>
    <xf numFmtId="165" fontId="1" fillId="0" borderId="26" xfId="0" applyNumberFormat="1" applyFont="1" applyBorder="1" applyAlignment="1">
      <alignment horizontal="right" wrapText="1"/>
    </xf>
    <xf numFmtId="49" fontId="10" fillId="2" borderId="27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65" fontId="10" fillId="0" borderId="12" xfId="0" applyNumberFormat="1" applyFont="1" applyBorder="1" applyAlignment="1">
      <alignment horizontal="right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165" fontId="3" fillId="0" borderId="5" xfId="0" applyNumberFormat="1" applyFont="1" applyFill="1" applyBorder="1" applyAlignment="1">
      <alignment horizontal="right" wrapText="1"/>
    </xf>
    <xf numFmtId="165" fontId="3" fillId="2" borderId="5" xfId="0" applyNumberFormat="1" applyFont="1" applyFill="1" applyBorder="1" applyAlignment="1">
      <alignment horizontal="right" wrapText="1"/>
    </xf>
    <xf numFmtId="49" fontId="3" fillId="0" borderId="1" xfId="0" applyNumberFormat="1" applyFont="1" applyBorder="1" applyAlignment="1">
      <alignment horizontal="right" wrapText="1"/>
    </xf>
    <xf numFmtId="49" fontId="1" fillId="0" borderId="12" xfId="0" applyNumberFormat="1" applyFont="1" applyBorder="1" applyAlignment="1">
      <alignment horizontal="center" wrapText="1"/>
    </xf>
    <xf numFmtId="167" fontId="1" fillId="0" borderId="16" xfId="0" applyNumberFormat="1" applyFont="1" applyBorder="1" applyAlignment="1">
      <alignment horizontal="center" wrapText="1"/>
    </xf>
    <xf numFmtId="167" fontId="1" fillId="0" borderId="12" xfId="0" applyNumberFormat="1" applyFont="1" applyBorder="1" applyAlignment="1">
      <alignment horizontal="center" wrapText="1"/>
    </xf>
    <xf numFmtId="167" fontId="1" fillId="0" borderId="23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right" wrapText="1"/>
    </xf>
    <xf numFmtId="167" fontId="3" fillId="0" borderId="7" xfId="0" applyNumberFormat="1" applyFont="1" applyBorder="1" applyAlignment="1">
      <alignment horizontal="right" wrapText="1"/>
    </xf>
    <xf numFmtId="49" fontId="3" fillId="0" borderId="28" xfId="0" applyNumberFormat="1" applyFont="1" applyBorder="1" applyAlignment="1">
      <alignment horizontal="left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9" fillId="2" borderId="31" xfId="0" applyNumberFormat="1" applyFont="1" applyFill="1" applyBorder="1" applyAlignment="1">
      <alignment horizontal="left" wrapText="1"/>
    </xf>
    <xf numFmtId="49" fontId="10" fillId="0" borderId="27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/>
    </xf>
    <xf numFmtId="49" fontId="10" fillId="2" borderId="24" xfId="0" applyNumberFormat="1" applyFont="1" applyFill="1" applyBorder="1" applyAlignment="1">
      <alignment horizontal="center" wrapText="1"/>
    </xf>
    <xf numFmtId="49" fontId="1" fillId="2" borderId="30" xfId="0" applyNumberFormat="1" applyFont="1" applyFill="1" applyBorder="1" applyAlignment="1">
      <alignment horizontal="center" wrapText="1"/>
    </xf>
    <xf numFmtId="49" fontId="3" fillId="2" borderId="30" xfId="0" applyNumberFormat="1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left" vertical="top"/>
    </xf>
    <xf numFmtId="49" fontId="1" fillId="2" borderId="7" xfId="0" applyNumberFormat="1" applyFont="1" applyFill="1" applyBorder="1" applyAlignment="1">
      <alignment horizontal="center" wrapText="1"/>
    </xf>
    <xf numFmtId="165" fontId="14" fillId="2" borderId="8" xfId="0" applyNumberFormat="1" applyFont="1" applyFill="1" applyBorder="1" applyAlignment="1">
      <alignment horizontal="right" wrapText="1"/>
    </xf>
    <xf numFmtId="165" fontId="14" fillId="2" borderId="7" xfId="0" applyNumberFormat="1" applyFont="1" applyFill="1" applyBorder="1" applyAlignment="1">
      <alignment horizontal="right" wrapText="1"/>
    </xf>
    <xf numFmtId="49" fontId="1" fillId="0" borderId="18" xfId="0" applyNumberFormat="1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165" fontId="9" fillId="2" borderId="5" xfId="0" applyNumberFormat="1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>
      <alignment horizontal="center" vertical="top" wrapText="1"/>
    </xf>
    <xf numFmtId="165" fontId="1" fillId="2" borderId="13" xfId="0" applyNumberFormat="1" applyFont="1" applyFill="1" applyBorder="1" applyAlignment="1">
      <alignment horizontal="right" wrapText="1"/>
    </xf>
    <xf numFmtId="165" fontId="1" fillId="2" borderId="32" xfId="0" applyNumberFormat="1" applyFont="1" applyFill="1" applyBorder="1" applyAlignment="1">
      <alignment horizontal="right" wrapText="1"/>
    </xf>
    <xf numFmtId="165" fontId="3" fillId="2" borderId="7" xfId="0" applyNumberFormat="1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horizontal="center"/>
    </xf>
    <xf numFmtId="49" fontId="1" fillId="0" borderId="28" xfId="0" applyNumberFormat="1" applyFont="1" applyBorder="1" applyAlignment="1">
      <alignment horizontal="center" vertical="top" wrapText="1"/>
    </xf>
    <xf numFmtId="167" fontId="1" fillId="0" borderId="18" xfId="0" applyNumberFormat="1" applyFont="1" applyBorder="1" applyAlignment="1">
      <alignment horizontal="right" wrapText="1"/>
    </xf>
    <xf numFmtId="165" fontId="11" fillId="2" borderId="18" xfId="0" applyNumberFormat="1" applyFont="1" applyFill="1" applyBorder="1" applyAlignment="1">
      <alignment horizontal="right" wrapText="1"/>
    </xf>
    <xf numFmtId="167" fontId="3" fillId="0" borderId="18" xfId="0" applyNumberFormat="1" applyFont="1" applyBorder="1" applyAlignment="1">
      <alignment horizontal="right" wrapText="1"/>
    </xf>
    <xf numFmtId="165" fontId="3" fillId="0" borderId="18" xfId="0" applyNumberFormat="1" applyFont="1" applyBorder="1" applyAlignment="1">
      <alignment horizontal="right" wrapText="1"/>
    </xf>
    <xf numFmtId="167" fontId="3" fillId="0" borderId="1" xfId="0" applyNumberFormat="1" applyFont="1" applyBorder="1" applyAlignment="1">
      <alignment horizontal="right" wrapText="1"/>
    </xf>
    <xf numFmtId="49" fontId="3" fillId="0" borderId="33" xfId="0" applyNumberFormat="1" applyFont="1" applyBorder="1" applyAlignment="1">
      <alignment horizontal="center" wrapText="1"/>
    </xf>
    <xf numFmtId="49" fontId="3" fillId="2" borderId="34" xfId="0" applyNumberFormat="1" applyFont="1" applyFill="1" applyBorder="1" applyAlignment="1">
      <alignment horizontal="left" wrapText="1"/>
    </xf>
    <xf numFmtId="165" fontId="3" fillId="0" borderId="7" xfId="0" applyNumberFormat="1" applyFont="1" applyFill="1" applyBorder="1" applyAlignment="1">
      <alignment horizontal="right" wrapText="1"/>
    </xf>
    <xf numFmtId="49" fontId="3" fillId="0" borderId="7" xfId="0" applyNumberFormat="1" applyFont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wrapText="1"/>
    </xf>
    <xf numFmtId="49" fontId="3" fillId="0" borderId="31" xfId="0" applyNumberFormat="1" applyFont="1" applyFill="1" applyBorder="1" applyAlignment="1">
      <alignment horizontal="left" wrapText="1"/>
    </xf>
    <xf numFmtId="49" fontId="9" fillId="2" borderId="34" xfId="0" applyNumberFormat="1" applyFont="1" applyFill="1" applyBorder="1" applyAlignment="1">
      <alignment horizontal="left" wrapText="1"/>
    </xf>
    <xf numFmtId="165" fontId="3" fillId="0" borderId="8" xfId="0" applyNumberFormat="1" applyFont="1" applyBorder="1" applyAlignment="1">
      <alignment horizontal="right" wrapText="1"/>
    </xf>
    <xf numFmtId="165" fontId="3" fillId="0" borderId="7" xfId="0" applyNumberFormat="1" applyFont="1" applyBorder="1" applyAlignment="1">
      <alignment horizontal="right" wrapText="1"/>
    </xf>
    <xf numFmtId="165" fontId="3" fillId="0" borderId="35" xfId="0" applyNumberFormat="1" applyFont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 wrapText="1"/>
    </xf>
    <xf numFmtId="49" fontId="1" fillId="2" borderId="12" xfId="0" applyNumberFormat="1" applyFont="1" applyFill="1" applyBorder="1" applyAlignment="1">
      <alignment horizontal="center"/>
    </xf>
    <xf numFmtId="49" fontId="17" fillId="2" borderId="1" xfId="0" applyNumberFormat="1" applyFont="1" applyFill="1" applyBorder="1" applyAlignment="1">
      <alignment horizontal="center" wrapText="1"/>
    </xf>
    <xf numFmtId="49" fontId="14" fillId="2" borderId="27" xfId="0" applyNumberFormat="1" applyFont="1" applyFill="1" applyBorder="1" applyAlignment="1">
      <alignment horizontal="left" wrapText="1"/>
    </xf>
    <xf numFmtId="49" fontId="3" fillId="2" borderId="32" xfId="0" applyNumberFormat="1" applyFont="1" applyFill="1" applyBorder="1" applyAlignment="1">
      <alignment horizontal="center"/>
    </xf>
    <xf numFmtId="49" fontId="10" fillId="2" borderId="30" xfId="0" applyNumberFormat="1" applyFont="1" applyFill="1" applyBorder="1" applyAlignment="1">
      <alignment horizontal="center"/>
    </xf>
    <xf numFmtId="49" fontId="1" fillId="2" borderId="30" xfId="0" applyNumberFormat="1" applyFont="1" applyFill="1" applyBorder="1" applyAlignment="1">
      <alignment horizontal="center"/>
    </xf>
    <xf numFmtId="165" fontId="17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 wrapText="1"/>
    </xf>
    <xf numFmtId="49" fontId="3" fillId="0" borderId="9" xfId="0" applyNumberFormat="1" applyFont="1" applyBorder="1" applyAlignment="1">
      <alignment horizontal="left" wrapText="1"/>
    </xf>
    <xf numFmtId="49" fontId="14" fillId="2" borderId="9" xfId="0" applyNumberFormat="1" applyFont="1" applyFill="1" applyBorder="1" applyAlignment="1">
      <alignment horizontal="left" wrapText="1"/>
    </xf>
    <xf numFmtId="49" fontId="14" fillId="2" borderId="34" xfId="0" applyNumberFormat="1" applyFont="1" applyFill="1" applyBorder="1" applyAlignment="1">
      <alignment horizontal="left" wrapText="1"/>
    </xf>
    <xf numFmtId="49" fontId="14" fillId="0" borderId="9" xfId="0" applyNumberFormat="1" applyFont="1" applyFill="1" applyBorder="1" applyAlignment="1">
      <alignment horizontal="left" wrapText="1"/>
    </xf>
    <xf numFmtId="49" fontId="9" fillId="0" borderId="34" xfId="0" applyNumberFormat="1" applyFont="1" applyFill="1" applyBorder="1" applyAlignment="1">
      <alignment horizontal="left" wrapText="1"/>
    </xf>
    <xf numFmtId="49" fontId="1" fillId="2" borderId="36" xfId="0" applyNumberFormat="1" applyFont="1" applyFill="1" applyBorder="1" applyAlignment="1">
      <alignment horizontal="left" wrapText="1"/>
    </xf>
    <xf numFmtId="49" fontId="1" fillId="2" borderId="9" xfId="0" applyNumberFormat="1" applyFont="1" applyFill="1" applyBorder="1" applyAlignment="1">
      <alignment horizontal="left" wrapText="1"/>
    </xf>
    <xf numFmtId="49" fontId="1" fillId="0" borderId="3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49" fontId="1" fillId="2" borderId="24" xfId="0" applyNumberFormat="1" applyFont="1" applyFill="1" applyBorder="1" applyAlignment="1">
      <alignment horizontal="center"/>
    </xf>
    <xf numFmtId="49" fontId="1" fillId="2" borderId="37" xfId="0" applyNumberFormat="1" applyFont="1" applyFill="1" applyBorder="1" applyAlignment="1">
      <alignment horizontal="center"/>
    </xf>
    <xf numFmtId="49" fontId="3" fillId="2" borderId="30" xfId="0" applyNumberFormat="1" applyFont="1" applyFill="1" applyBorder="1" applyAlignment="1">
      <alignment horizontal="center"/>
    </xf>
    <xf numFmtId="49" fontId="3" fillId="2" borderId="38" xfId="0" applyNumberFormat="1" applyFont="1" applyFill="1" applyBorder="1" applyAlignment="1">
      <alignment horizontal="center"/>
    </xf>
    <xf numFmtId="49" fontId="10" fillId="2" borderId="29" xfId="0" applyNumberFormat="1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49" fontId="3" fillId="2" borderId="39" xfId="0" applyNumberFormat="1" applyFont="1" applyFill="1" applyBorder="1" applyAlignment="1">
      <alignment horizontal="center"/>
    </xf>
    <xf numFmtId="49" fontId="1" fillId="2" borderId="32" xfId="0" applyNumberFormat="1" applyFont="1" applyFill="1" applyBorder="1" applyAlignment="1">
      <alignment horizontal="center" wrapText="1"/>
    </xf>
    <xf numFmtId="49" fontId="1" fillId="2" borderId="15" xfId="0" applyNumberFormat="1" applyFont="1" applyFill="1" applyBorder="1" applyAlignment="1">
      <alignment horizontal="center"/>
    </xf>
    <xf numFmtId="49" fontId="1" fillId="2" borderId="29" xfId="0" applyNumberFormat="1" applyFont="1" applyFill="1" applyBorder="1" applyAlignment="1">
      <alignment horizontal="center"/>
    </xf>
    <xf numFmtId="49" fontId="3" fillId="2" borderId="33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3" fillId="2" borderId="24" xfId="0" applyNumberFormat="1" applyFont="1" applyFill="1" applyBorder="1" applyAlignment="1">
      <alignment horizontal="center"/>
    </xf>
    <xf numFmtId="49" fontId="1" fillId="2" borderId="40" xfId="0" applyNumberFormat="1" applyFont="1" applyFill="1" applyBorder="1" applyAlignment="1">
      <alignment horizontal="center"/>
    </xf>
    <xf numFmtId="49" fontId="1" fillId="2" borderId="33" xfId="0" applyNumberFormat="1" applyFont="1" applyFill="1" applyBorder="1" applyAlignment="1">
      <alignment horizontal="center"/>
    </xf>
    <xf numFmtId="49" fontId="2" fillId="2" borderId="30" xfId="0" applyNumberFormat="1" applyFont="1" applyFill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1" fillId="2" borderId="20" xfId="0" applyNumberFormat="1" applyFont="1" applyFill="1" applyBorder="1" applyAlignment="1">
      <alignment horizontal="center"/>
    </xf>
    <xf numFmtId="49" fontId="3" fillId="3" borderId="24" xfId="0" applyNumberFormat="1" applyFont="1" applyFill="1" applyBorder="1" applyAlignment="1">
      <alignment horizontal="left" vertical="top"/>
    </xf>
    <xf numFmtId="165" fontId="1" fillId="0" borderId="1" xfId="0" applyNumberFormat="1" applyFont="1" applyBorder="1" applyAlignment="1">
      <alignment horizontal="right" wrapText="1"/>
    </xf>
    <xf numFmtId="49" fontId="10" fillId="2" borderId="39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right" wrapText="1"/>
    </xf>
    <xf numFmtId="165" fontId="13" fillId="4" borderId="12" xfId="0" applyNumberFormat="1" applyFont="1" applyFill="1" applyBorder="1" applyAlignment="1">
      <alignment horizontal="right" wrapText="1"/>
    </xf>
    <xf numFmtId="165" fontId="11" fillId="3" borderId="41" xfId="0" applyNumberFormat="1" applyFont="1" applyFill="1" applyBorder="1" applyAlignment="1">
      <alignment horizontal="right" wrapText="1"/>
    </xf>
    <xf numFmtId="165" fontId="11" fillId="3" borderId="42" xfId="0" applyNumberFormat="1" applyFont="1" applyFill="1" applyBorder="1" applyAlignment="1">
      <alignment horizontal="right" wrapText="1"/>
    </xf>
    <xf numFmtId="49" fontId="14" fillId="0" borderId="1" xfId="0" applyNumberFormat="1" applyFont="1" applyFill="1" applyBorder="1" applyAlignment="1">
      <alignment horizontal="left" wrapText="1"/>
    </xf>
    <xf numFmtId="49" fontId="3" fillId="2" borderId="43" xfId="0" applyNumberFormat="1" applyFont="1" applyFill="1" applyBorder="1" applyAlignment="1">
      <alignment horizontal="center" wrapText="1"/>
    </xf>
    <xf numFmtId="49" fontId="3" fillId="2" borderId="44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 wrapText="1"/>
    </xf>
    <xf numFmtId="49" fontId="14" fillId="2" borderId="10" xfId="0" applyNumberFormat="1" applyFont="1" applyFill="1" applyBorder="1" applyAlignment="1">
      <alignment horizontal="center" vertical="center" wrapText="1"/>
    </xf>
    <xf numFmtId="165" fontId="14" fillId="2" borderId="38" xfId="0" applyNumberFormat="1" applyFont="1" applyFill="1" applyBorder="1" applyAlignment="1">
      <alignment horizontal="right" wrapText="1"/>
    </xf>
    <xf numFmtId="49" fontId="10" fillId="2" borderId="33" xfId="0" applyNumberFormat="1" applyFont="1" applyFill="1" applyBorder="1" applyAlignment="1">
      <alignment horizontal="center"/>
    </xf>
    <xf numFmtId="165" fontId="9" fillId="2" borderId="12" xfId="0" applyNumberFormat="1" applyFont="1" applyFill="1" applyBorder="1" applyAlignment="1">
      <alignment horizontal="right" wrapText="1"/>
    </xf>
    <xf numFmtId="49" fontId="14" fillId="2" borderId="7" xfId="0" applyNumberFormat="1" applyFont="1" applyFill="1" applyBorder="1" applyAlignment="1">
      <alignment horizontal="center" wrapText="1"/>
    </xf>
    <xf numFmtId="49" fontId="3" fillId="2" borderId="13" xfId="0" applyNumberFormat="1" applyFont="1" applyFill="1" applyBorder="1" applyAlignment="1">
      <alignment horizontal="center"/>
    </xf>
    <xf numFmtId="49" fontId="14" fillId="2" borderId="13" xfId="0" applyNumberFormat="1" applyFont="1" applyFill="1" applyBorder="1" applyAlignment="1">
      <alignment horizontal="left" wrapText="1"/>
    </xf>
    <xf numFmtId="49" fontId="14" fillId="2" borderId="13" xfId="0" applyNumberFormat="1" applyFont="1" applyFill="1" applyBorder="1" applyAlignment="1">
      <alignment horizontal="center" wrapText="1"/>
    </xf>
    <xf numFmtId="165" fontId="14" fillId="2" borderId="13" xfId="0" applyNumberFormat="1" applyFont="1" applyFill="1" applyBorder="1" applyAlignment="1">
      <alignment horizontal="right" wrapText="1"/>
    </xf>
    <xf numFmtId="49" fontId="9" fillId="2" borderId="1" xfId="0" applyNumberFormat="1" applyFont="1" applyFill="1" applyBorder="1" applyAlignment="1">
      <alignment horizontal="left" wrapText="1"/>
    </xf>
    <xf numFmtId="0" fontId="2" fillId="0" borderId="5" xfId="0" applyFont="1" applyBorder="1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49" fontId="9" fillId="2" borderId="7" xfId="0" applyNumberFormat="1" applyFont="1" applyFill="1" applyBorder="1" applyAlignment="1">
      <alignment horizontal="left" wrapText="1"/>
    </xf>
    <xf numFmtId="49" fontId="3" fillId="2" borderId="9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45" xfId="0" applyNumberFormat="1" applyFont="1" applyBorder="1" applyAlignment="1">
      <alignment horizontal="center" wrapText="1"/>
    </xf>
    <xf numFmtId="49" fontId="20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49" fontId="16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right"/>
    </xf>
    <xf numFmtId="49" fontId="3" fillId="0" borderId="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4" fillId="2" borderId="4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0" fillId="0" borderId="21" xfId="0" applyNumberFormat="1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44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49" fontId="14" fillId="2" borderId="12" xfId="0" applyNumberFormat="1" applyFont="1" applyFill="1" applyBorder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165" fontId="1" fillId="0" borderId="12" xfId="0" applyNumberFormat="1" applyFont="1" applyBorder="1" applyAlignment="1">
      <alignment horizontal="right" wrapText="1"/>
    </xf>
    <xf numFmtId="49" fontId="1" fillId="2" borderId="14" xfId="0" applyNumberFormat="1" applyFont="1" applyFill="1" applyBorder="1" applyAlignment="1">
      <alignment horizontal="center" wrapText="1"/>
    </xf>
    <xf numFmtId="49" fontId="1" fillId="2" borderId="36" xfId="0" applyNumberFormat="1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 wrapText="1"/>
    </xf>
    <xf numFmtId="49" fontId="3" fillId="2" borderId="34" xfId="0" applyNumberFormat="1" applyFont="1" applyFill="1" applyBorder="1" applyAlignment="1">
      <alignment horizontal="center" wrapText="1"/>
    </xf>
    <xf numFmtId="49" fontId="14" fillId="2" borderId="23" xfId="0" applyNumberFormat="1" applyFont="1" applyFill="1" applyBorder="1" applyAlignment="1">
      <alignment horizontal="center" vertical="center" wrapText="1"/>
    </xf>
    <xf numFmtId="49" fontId="17" fillId="2" borderId="23" xfId="0" applyNumberFormat="1" applyFont="1" applyFill="1" applyBorder="1" applyAlignment="1">
      <alignment horizontal="left" wrapText="1"/>
    </xf>
    <xf numFmtId="49" fontId="3" fillId="2" borderId="43" xfId="0" applyNumberFormat="1" applyFont="1" applyFill="1" applyBorder="1" applyAlignment="1">
      <alignment horizontal="center" wrapText="1"/>
    </xf>
    <xf numFmtId="49" fontId="3" fillId="2" borderId="3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9" xfId="0" applyNumberFormat="1" applyFont="1" applyFill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wrapText="1"/>
    </xf>
    <xf numFmtId="49" fontId="1" fillId="2" borderId="13" xfId="0" applyNumberFormat="1" applyFont="1" applyFill="1" applyBorder="1" applyAlignment="1">
      <alignment horizontal="center" vertical="top" wrapText="1"/>
    </xf>
    <xf numFmtId="49" fontId="14" fillId="2" borderId="2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wrapText="1"/>
    </xf>
    <xf numFmtId="49" fontId="3" fillId="2" borderId="9" xfId="0" applyNumberFormat="1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wrapText="1"/>
    </xf>
    <xf numFmtId="49" fontId="9" fillId="2" borderId="9" xfId="0" applyNumberFormat="1" applyFont="1" applyFill="1" applyBorder="1" applyAlignment="1">
      <alignment horizontal="center" wrapText="1"/>
    </xf>
    <xf numFmtId="49" fontId="17" fillId="0" borderId="46" xfId="0" applyNumberFormat="1" applyFont="1" applyFill="1" applyBorder="1" applyAlignment="1">
      <alignment horizontal="center" wrapText="1"/>
    </xf>
    <xf numFmtId="49" fontId="17" fillId="0" borderId="47" xfId="0" applyNumberFormat="1" applyFont="1" applyFill="1" applyBorder="1" applyAlignment="1">
      <alignment horizontal="center" wrapText="1"/>
    </xf>
    <xf numFmtId="49" fontId="17" fillId="0" borderId="48" xfId="0" applyNumberFormat="1" applyFont="1" applyFill="1" applyBorder="1" applyAlignment="1">
      <alignment horizontal="center" wrapText="1"/>
    </xf>
    <xf numFmtId="49" fontId="14" fillId="2" borderId="4" xfId="0" applyNumberFormat="1" applyFont="1" applyFill="1" applyBorder="1" applyAlignment="1">
      <alignment horizontal="center" wrapText="1"/>
    </xf>
    <xf numFmtId="49" fontId="14" fillId="2" borderId="9" xfId="0" applyNumberFormat="1" applyFont="1" applyFill="1" applyBorder="1" applyAlignment="1">
      <alignment horizontal="center" wrapText="1"/>
    </xf>
    <xf numFmtId="49" fontId="14" fillId="2" borderId="8" xfId="0" applyNumberFormat="1" applyFont="1" applyFill="1" applyBorder="1" applyAlignment="1">
      <alignment horizontal="center" wrapText="1"/>
    </xf>
    <xf numFmtId="49" fontId="14" fillId="2" borderId="34" xfId="0" applyNumberFormat="1" applyFont="1" applyFill="1" applyBorder="1" applyAlignment="1">
      <alignment horizontal="center" wrapText="1"/>
    </xf>
    <xf numFmtId="49" fontId="14" fillId="2" borderId="14" xfId="0" applyNumberFormat="1" applyFont="1" applyFill="1" applyBorder="1" applyAlignment="1">
      <alignment horizontal="center" wrapText="1"/>
    </xf>
    <xf numFmtId="49" fontId="14" fillId="2" borderId="36" xfId="0" applyNumberFormat="1" applyFont="1" applyFill="1" applyBorder="1" applyAlignment="1">
      <alignment horizontal="center" wrapText="1"/>
    </xf>
    <xf numFmtId="49" fontId="17" fillId="2" borderId="10" xfId="0" applyNumberFormat="1" applyFont="1" applyFill="1" applyBorder="1" applyAlignment="1">
      <alignment horizontal="center" wrapText="1"/>
    </xf>
    <xf numFmtId="49" fontId="17" fillId="2" borderId="9" xfId="0" applyNumberFormat="1" applyFont="1" applyFill="1" applyBorder="1" applyAlignment="1">
      <alignment horizontal="center" wrapText="1"/>
    </xf>
    <xf numFmtId="49" fontId="14" fillId="2" borderId="45" xfId="0" applyNumberFormat="1" applyFont="1" applyFill="1" applyBorder="1" applyAlignment="1">
      <alignment horizontal="center" wrapText="1"/>
    </xf>
    <xf numFmtId="49" fontId="14" fillId="2" borderId="12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9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2" borderId="10" xfId="0" applyNumberFormat="1" applyFont="1" applyFill="1" applyBorder="1" applyAlignment="1">
      <alignment horizontal="center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49" fontId="10" fillId="2" borderId="22" xfId="0" applyNumberFormat="1" applyFont="1" applyFill="1" applyBorder="1" applyAlignment="1">
      <alignment horizontal="center" wrapText="1"/>
    </xf>
    <xf numFmtId="49" fontId="10" fillId="2" borderId="27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49" fontId="17" fillId="2" borderId="23" xfId="0" applyNumberFormat="1" applyFont="1" applyFill="1" applyBorder="1" applyAlignment="1">
      <alignment horizontal="center" wrapText="1"/>
    </xf>
    <xf numFmtId="49" fontId="17" fillId="2" borderId="45" xfId="0" applyNumberFormat="1" applyFont="1" applyFill="1" applyBorder="1" applyAlignment="1">
      <alignment horizontal="center" wrapText="1"/>
    </xf>
    <xf numFmtId="0" fontId="12" fillId="4" borderId="14" xfId="0" applyFont="1" applyFill="1" applyBorder="1" applyAlignment="1">
      <alignment horizontal="center" wrapText="1"/>
    </xf>
    <xf numFmtId="0" fontId="12" fillId="4" borderId="28" xfId="0" applyFont="1" applyFill="1" applyBorder="1" applyAlignment="1">
      <alignment horizontal="center" wrapText="1"/>
    </xf>
    <xf numFmtId="0" fontId="12" fillId="4" borderId="44" xfId="0" applyFont="1" applyFill="1" applyBorder="1" applyAlignment="1">
      <alignment horizontal="center" wrapText="1"/>
    </xf>
    <xf numFmtId="49" fontId="18" fillId="3" borderId="41" xfId="0" applyNumberFormat="1" applyFont="1" applyFill="1" applyBorder="1" applyAlignment="1">
      <alignment horizontal="center" wrapText="1"/>
    </xf>
    <xf numFmtId="49" fontId="18" fillId="3" borderId="19" xfId="0" applyNumberFormat="1" applyFont="1" applyFill="1" applyBorder="1" applyAlignment="1">
      <alignment horizontal="center" wrapText="1"/>
    </xf>
    <xf numFmtId="49" fontId="18" fillId="3" borderId="49" xfId="0" applyNumberFormat="1" applyFont="1" applyFill="1" applyBorder="1" applyAlignment="1">
      <alignment horizontal="center" wrapText="1"/>
    </xf>
    <xf numFmtId="49" fontId="14" fillId="2" borderId="10" xfId="0" applyNumberFormat="1" applyFont="1" applyFill="1" applyBorder="1" applyAlignment="1">
      <alignment horizontal="center" vertical="center" wrapText="1"/>
    </xf>
    <xf numFmtId="49" fontId="14" fillId="2" borderId="9" xfId="0" applyNumberFormat="1" applyFont="1" applyFill="1" applyBorder="1" applyAlignment="1">
      <alignment horizontal="center" vertical="center" wrapText="1"/>
    </xf>
    <xf numFmtId="49" fontId="14" fillId="2" borderId="50" xfId="0" applyNumberFormat="1" applyFont="1" applyFill="1" applyBorder="1" applyAlignment="1">
      <alignment horizontal="center" vertical="center" wrapText="1"/>
    </xf>
    <xf numFmtId="49" fontId="14" fillId="2" borderId="51" xfId="0" applyNumberFormat="1" applyFont="1" applyFill="1" applyBorder="1" applyAlignment="1">
      <alignment horizontal="center" vertical="center" wrapText="1"/>
    </xf>
    <xf numFmtId="49" fontId="14" fillId="2" borderId="28" xfId="0" applyNumberFormat="1" applyFont="1" applyFill="1" applyBorder="1" applyAlignment="1">
      <alignment horizontal="center" wrapText="1"/>
    </xf>
    <xf numFmtId="49" fontId="14" fillId="2" borderId="44" xfId="0" applyNumberFormat="1" applyFont="1" applyFill="1" applyBorder="1" applyAlignment="1">
      <alignment horizontal="center" wrapText="1"/>
    </xf>
    <xf numFmtId="49" fontId="14" fillId="2" borderId="19" xfId="0" applyNumberFormat="1" applyFont="1" applyFill="1" applyBorder="1" applyAlignment="1">
      <alignment horizontal="center" wrapText="1"/>
    </xf>
    <xf numFmtId="49" fontId="3" fillId="0" borderId="43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49" fontId="14" fillId="2" borderId="3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top" wrapText="1"/>
    </xf>
    <xf numFmtId="49" fontId="3" fillId="2" borderId="34" xfId="0" applyNumberFormat="1" applyFont="1" applyFill="1" applyBorder="1" applyAlignment="1">
      <alignment horizontal="center" vertical="top" wrapText="1"/>
    </xf>
    <xf numFmtId="49" fontId="1" fillId="2" borderId="52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165" fontId="1" fillId="2" borderId="53" xfId="0" applyNumberFormat="1" applyFont="1" applyFill="1" applyBorder="1" applyAlignment="1">
      <alignment horizontal="right" wrapText="1"/>
    </xf>
    <xf numFmtId="165" fontId="1" fillId="2" borderId="2" xfId="0" applyNumberFormat="1" applyFont="1" applyFill="1" applyBorder="1" applyAlignment="1">
      <alignment horizontal="right" wrapText="1"/>
    </xf>
    <xf numFmtId="49" fontId="14" fillId="2" borderId="28" xfId="0" applyNumberFormat="1" applyFont="1" applyFill="1" applyBorder="1" applyAlignment="1">
      <alignment horizontal="left" wrapText="1"/>
    </xf>
    <xf numFmtId="49" fontId="10" fillId="2" borderId="6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10" fillId="2" borderId="22" xfId="0" applyNumberFormat="1" applyFont="1" applyFill="1" applyBorder="1" applyAlignment="1">
      <alignment horizontal="center"/>
    </xf>
    <xf numFmtId="49" fontId="14" fillId="2" borderId="13" xfId="0" applyNumberFormat="1" applyFont="1" applyFill="1" applyBorder="1" applyAlignment="1">
      <alignment horizontal="center" wrapText="1"/>
    </xf>
    <xf numFmtId="165" fontId="14" fillId="2" borderId="14" xfId="0" applyNumberFormat="1" applyFont="1" applyFill="1" applyBorder="1" applyAlignment="1">
      <alignment horizontal="right" wrapText="1"/>
    </xf>
    <xf numFmtId="165" fontId="14" fillId="2" borderId="42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9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165" fontId="14" fillId="2" borderId="4" xfId="0" applyNumberFormat="1" applyFont="1" applyFill="1" applyBorder="1" applyAlignment="1">
      <alignment horizontal="right" wrapText="1"/>
    </xf>
    <xf numFmtId="165" fontId="1" fillId="2" borderId="1" xfId="0" applyNumberFormat="1" applyFont="1" applyFill="1" applyBorder="1" applyAlignment="1">
      <alignment horizontal="right" wrapText="1"/>
    </xf>
    <xf numFmtId="165" fontId="14" fillId="2" borderId="1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0"/>
  <sheetViews>
    <sheetView tabSelected="1" view="pageBreakPreview" zoomScale="80" zoomScaleNormal="85" zoomScaleSheetLayoutView="80" workbookViewId="0" topLeftCell="A1">
      <selection activeCell="H96" sqref="H96"/>
    </sheetView>
  </sheetViews>
  <sheetFormatPr defaultColWidth="9.00390625" defaultRowHeight="12.75"/>
  <cols>
    <col min="1" max="1" width="10.75390625" style="7" customWidth="1"/>
    <col min="2" max="2" width="47.375" style="8" customWidth="1"/>
    <col min="3" max="4" width="5.75390625" style="9" customWidth="1"/>
    <col min="5" max="5" width="11.875" style="9" customWidth="1"/>
    <col min="6" max="6" width="9.75390625" style="9" customWidth="1"/>
    <col min="7" max="7" width="8.625" style="9" customWidth="1"/>
    <col min="8" max="8" width="11.875" style="9" customWidth="1"/>
    <col min="9" max="9" width="12.625" style="9" customWidth="1"/>
    <col min="10" max="10" width="12.25390625" style="3" bestFit="1" customWidth="1"/>
    <col min="11" max="16384" width="9.125" style="1" customWidth="1"/>
  </cols>
  <sheetData>
    <row r="1" spans="1:10" ht="15">
      <c r="A1" s="37"/>
      <c r="B1" s="249"/>
      <c r="C1" s="250"/>
      <c r="D1" s="250"/>
      <c r="E1" s="260" t="s">
        <v>305</v>
      </c>
      <c r="F1" s="260"/>
      <c r="G1" s="260"/>
      <c r="H1" s="260"/>
      <c r="I1" s="260"/>
      <c r="J1" s="260"/>
    </row>
    <row r="2" spans="1:10" ht="15">
      <c r="A2" s="37"/>
      <c r="B2" s="249"/>
      <c r="C2" s="257" t="s">
        <v>120</v>
      </c>
      <c r="D2" s="257"/>
      <c r="E2" s="257"/>
      <c r="F2" s="257"/>
      <c r="G2" s="257"/>
      <c r="H2" s="257"/>
      <c r="I2" s="257"/>
      <c r="J2" s="257"/>
    </row>
    <row r="3" spans="1:10" ht="15">
      <c r="A3" s="37"/>
      <c r="B3" s="257" t="s">
        <v>34</v>
      </c>
      <c r="C3" s="257"/>
      <c r="D3" s="257"/>
      <c r="E3" s="257"/>
      <c r="F3" s="257"/>
      <c r="G3" s="257"/>
      <c r="H3" s="257"/>
      <c r="I3" s="257"/>
      <c r="J3" s="257"/>
    </row>
    <row r="4" spans="1:10" ht="15">
      <c r="A4" s="37"/>
      <c r="B4" s="249"/>
      <c r="C4" s="257" t="s">
        <v>311</v>
      </c>
      <c r="D4" s="257"/>
      <c r="E4" s="257"/>
      <c r="F4" s="257"/>
      <c r="G4" s="257"/>
      <c r="H4" s="257"/>
      <c r="I4" s="257"/>
      <c r="J4" s="257"/>
    </row>
    <row r="5" spans="1:10" ht="15">
      <c r="A5" s="37"/>
      <c r="B5" s="249"/>
      <c r="C5" s="260" t="s">
        <v>304</v>
      </c>
      <c r="D5" s="260"/>
      <c r="E5" s="260"/>
      <c r="F5" s="260"/>
      <c r="G5" s="260"/>
      <c r="H5" s="260"/>
      <c r="I5" s="260"/>
      <c r="J5" s="260"/>
    </row>
    <row r="6" spans="1:10" ht="13.5">
      <c r="A6" s="37"/>
      <c r="B6" s="38"/>
      <c r="C6" s="259"/>
      <c r="D6" s="259"/>
      <c r="E6" s="259"/>
      <c r="F6" s="259"/>
      <c r="G6" s="259"/>
      <c r="H6" s="259"/>
      <c r="I6" s="259"/>
      <c r="J6" s="259"/>
    </row>
    <row r="7" spans="1:10" ht="13.5">
      <c r="A7" s="37"/>
      <c r="B7" s="38"/>
      <c r="C7" s="39"/>
      <c r="D7" s="40"/>
      <c r="E7" s="40"/>
      <c r="F7" s="40"/>
      <c r="G7" s="40"/>
      <c r="H7" s="40"/>
      <c r="I7" s="40"/>
      <c r="J7" s="40"/>
    </row>
    <row r="8" spans="1:10" ht="13.5">
      <c r="A8" s="37"/>
      <c r="B8" s="38"/>
      <c r="C8" s="39"/>
      <c r="D8" s="41"/>
      <c r="E8" s="41"/>
      <c r="F8" s="41"/>
      <c r="G8" s="41"/>
      <c r="H8" s="41"/>
      <c r="I8" s="41"/>
      <c r="J8" s="42"/>
    </row>
    <row r="9" spans="1:10" ht="18">
      <c r="A9" s="258" t="s">
        <v>0</v>
      </c>
      <c r="B9" s="258"/>
      <c r="C9" s="258"/>
      <c r="D9" s="258"/>
      <c r="E9" s="258"/>
      <c r="F9" s="258"/>
      <c r="G9" s="258"/>
      <c r="H9" s="258"/>
      <c r="I9" s="258"/>
      <c r="J9" s="258"/>
    </row>
    <row r="10" spans="1:10" ht="18">
      <c r="A10" s="258" t="s">
        <v>1</v>
      </c>
      <c r="B10" s="258"/>
      <c r="C10" s="258"/>
      <c r="D10" s="258"/>
      <c r="E10" s="258"/>
      <c r="F10" s="258"/>
      <c r="G10" s="258"/>
      <c r="H10" s="258"/>
      <c r="I10" s="258"/>
      <c r="J10" s="258"/>
    </row>
    <row r="11" spans="1:10" ht="15" customHeight="1">
      <c r="A11" s="258" t="s">
        <v>307</v>
      </c>
      <c r="B11" s="258"/>
      <c r="C11" s="258"/>
      <c r="D11" s="258"/>
      <c r="E11" s="258"/>
      <c r="F11" s="258"/>
      <c r="G11" s="258"/>
      <c r="H11" s="258"/>
      <c r="I11" s="258"/>
      <c r="J11" s="258"/>
    </row>
    <row r="12" spans="1:10" ht="13.5">
      <c r="A12" s="44"/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27" customHeight="1">
      <c r="A13" s="270" t="s">
        <v>2</v>
      </c>
      <c r="B13" s="314" t="s">
        <v>3</v>
      </c>
      <c r="C13" s="270" t="s">
        <v>18</v>
      </c>
      <c r="D13" s="270"/>
      <c r="E13" s="270" t="s">
        <v>19</v>
      </c>
      <c r="F13" s="270" t="s">
        <v>20</v>
      </c>
      <c r="G13" s="270" t="s">
        <v>109</v>
      </c>
      <c r="H13" s="263" t="s">
        <v>122</v>
      </c>
      <c r="I13" s="253"/>
      <c r="J13" s="323" t="s">
        <v>27</v>
      </c>
    </row>
    <row r="14" spans="1:10" ht="17.25" customHeight="1">
      <c r="A14" s="270"/>
      <c r="B14" s="314"/>
      <c r="C14" s="270"/>
      <c r="D14" s="270"/>
      <c r="E14" s="270"/>
      <c r="F14" s="270"/>
      <c r="G14" s="270"/>
      <c r="H14" s="48" t="s">
        <v>25</v>
      </c>
      <c r="I14" s="48" t="s">
        <v>26</v>
      </c>
      <c r="J14" s="323"/>
    </row>
    <row r="15" spans="1:10" ht="17.25" customHeight="1">
      <c r="A15" s="151" t="s">
        <v>15</v>
      </c>
      <c r="B15" s="319" t="s">
        <v>4</v>
      </c>
      <c r="C15" s="319"/>
      <c r="D15" s="319"/>
      <c r="E15" s="319"/>
      <c r="F15" s="319"/>
      <c r="G15" s="49"/>
      <c r="H15" s="49"/>
      <c r="I15" s="49"/>
      <c r="J15" s="50"/>
    </row>
    <row r="16" spans="1:10" ht="17.25" customHeight="1">
      <c r="A16" s="152" t="s">
        <v>42</v>
      </c>
      <c r="B16" s="315" t="s">
        <v>121</v>
      </c>
      <c r="C16" s="315"/>
      <c r="D16" s="315"/>
      <c r="E16" s="315"/>
      <c r="F16" s="315"/>
      <c r="G16" s="49"/>
      <c r="H16" s="49"/>
      <c r="I16" s="49"/>
      <c r="J16" s="50"/>
    </row>
    <row r="17" spans="1:10" ht="42.75" customHeight="1">
      <c r="A17" s="136" t="s">
        <v>123</v>
      </c>
      <c r="B17" s="200" t="s">
        <v>258</v>
      </c>
      <c r="C17" s="316" t="s">
        <v>126</v>
      </c>
      <c r="D17" s="316"/>
      <c r="E17" s="54" t="s">
        <v>143</v>
      </c>
      <c r="F17" s="54" t="s">
        <v>97</v>
      </c>
      <c r="G17" s="54" t="s">
        <v>110</v>
      </c>
      <c r="H17" s="142" t="s">
        <v>127</v>
      </c>
      <c r="I17" s="149">
        <v>0</v>
      </c>
      <c r="J17" s="21">
        <f>H17+I17</f>
        <v>435</v>
      </c>
    </row>
    <row r="18" spans="1:10" ht="46.5" customHeight="1">
      <c r="A18" s="136" t="s">
        <v>124</v>
      </c>
      <c r="B18" s="200" t="s">
        <v>237</v>
      </c>
      <c r="C18" s="316" t="s">
        <v>126</v>
      </c>
      <c r="D18" s="316"/>
      <c r="E18" s="54" t="s">
        <v>144</v>
      </c>
      <c r="F18" s="54" t="s">
        <v>97</v>
      </c>
      <c r="G18" s="54" t="s">
        <v>110</v>
      </c>
      <c r="H18" s="142" t="s">
        <v>238</v>
      </c>
      <c r="I18" s="149">
        <v>0</v>
      </c>
      <c r="J18" s="21">
        <f>H18+I18</f>
        <v>150</v>
      </c>
    </row>
    <row r="19" spans="1:10" ht="28.5" customHeight="1">
      <c r="A19" s="136" t="s">
        <v>142</v>
      </c>
      <c r="B19" s="200" t="s">
        <v>210</v>
      </c>
      <c r="C19" s="316" t="s">
        <v>126</v>
      </c>
      <c r="D19" s="316"/>
      <c r="E19" s="54" t="s">
        <v>145</v>
      </c>
      <c r="F19" s="54" t="s">
        <v>97</v>
      </c>
      <c r="G19" s="54" t="s">
        <v>110</v>
      </c>
      <c r="H19" s="179">
        <v>500</v>
      </c>
      <c r="I19" s="179">
        <v>0</v>
      </c>
      <c r="J19" s="21">
        <f>H19+I19</f>
        <v>500</v>
      </c>
    </row>
    <row r="20" spans="1:10" ht="45.75" customHeight="1" thickBot="1">
      <c r="A20" s="164" t="s">
        <v>146</v>
      </c>
      <c r="B20" s="150" t="s">
        <v>239</v>
      </c>
      <c r="C20" s="268" t="s">
        <v>126</v>
      </c>
      <c r="D20" s="269"/>
      <c r="E20" s="147" t="s">
        <v>147</v>
      </c>
      <c r="F20" s="147" t="s">
        <v>97</v>
      </c>
      <c r="G20" s="147" t="s">
        <v>110</v>
      </c>
      <c r="H20" s="148" t="s">
        <v>240</v>
      </c>
      <c r="I20" s="177">
        <f>I21+I22</f>
        <v>0</v>
      </c>
      <c r="J20" s="178">
        <f>H20+I20</f>
        <v>200</v>
      </c>
    </row>
    <row r="21" spans="1:10" ht="17.25" customHeight="1" thickBot="1">
      <c r="A21" s="153"/>
      <c r="B21" s="174" t="s">
        <v>125</v>
      </c>
      <c r="C21" s="262" t="s">
        <v>126</v>
      </c>
      <c r="D21" s="262"/>
      <c r="E21" s="164"/>
      <c r="F21" s="164"/>
      <c r="G21" s="164"/>
      <c r="H21" s="175">
        <f>H17+H18+H19+H20</f>
        <v>1285</v>
      </c>
      <c r="I21" s="175">
        <f>I17+I18</f>
        <v>0</v>
      </c>
      <c r="J21" s="175">
        <f>H21+I21</f>
        <v>1285</v>
      </c>
    </row>
    <row r="22" spans="1:10" ht="17.25" customHeight="1">
      <c r="A22" s="151" t="s">
        <v>128</v>
      </c>
      <c r="B22" s="255" t="s">
        <v>129</v>
      </c>
      <c r="C22" s="255"/>
      <c r="D22" s="255"/>
      <c r="E22" s="255"/>
      <c r="F22" s="256"/>
      <c r="G22" s="143"/>
      <c r="H22" s="144"/>
      <c r="I22" s="145"/>
      <c r="J22" s="146"/>
    </row>
    <row r="23" spans="1:10" ht="17.25" customHeight="1">
      <c r="A23" s="151" t="s">
        <v>131</v>
      </c>
      <c r="B23" s="255" t="s">
        <v>5</v>
      </c>
      <c r="C23" s="255"/>
      <c r="D23" s="255"/>
      <c r="E23" s="255"/>
      <c r="F23" s="256"/>
      <c r="G23" s="22"/>
      <c r="H23" s="23"/>
      <c r="I23" s="137"/>
      <c r="J23" s="27"/>
    </row>
    <row r="24" spans="1:10" ht="29.25" customHeight="1">
      <c r="A24" s="156" t="s">
        <v>132</v>
      </c>
      <c r="B24" s="59" t="s">
        <v>99</v>
      </c>
      <c r="C24" s="271"/>
      <c r="D24" s="272"/>
      <c r="E24" s="52"/>
      <c r="F24" s="52"/>
      <c r="G24" s="52"/>
      <c r="H24" s="28">
        <f>H25</f>
        <v>3415</v>
      </c>
      <c r="I24" s="24">
        <f>I25</f>
        <v>0</v>
      </c>
      <c r="J24" s="53">
        <f>J25</f>
        <v>3415</v>
      </c>
    </row>
    <row r="25" spans="1:10" ht="40.5">
      <c r="A25" s="180"/>
      <c r="B25" s="186" t="s">
        <v>130</v>
      </c>
      <c r="C25" s="261" t="s">
        <v>32</v>
      </c>
      <c r="D25" s="261"/>
      <c r="E25" s="184" t="s">
        <v>136</v>
      </c>
      <c r="F25" s="183" t="s">
        <v>78</v>
      </c>
      <c r="G25" s="183" t="s">
        <v>13</v>
      </c>
      <c r="H25" s="187">
        <v>3415</v>
      </c>
      <c r="I25" s="188">
        <v>0</v>
      </c>
      <c r="J25" s="189">
        <f>H25+I25</f>
        <v>3415</v>
      </c>
    </row>
    <row r="26" spans="1:10" ht="32.25" customHeight="1">
      <c r="A26" s="156" t="s">
        <v>217</v>
      </c>
      <c r="B26" s="93" t="s">
        <v>245</v>
      </c>
      <c r="C26" s="324"/>
      <c r="D26" s="325"/>
      <c r="E26" s="190"/>
      <c r="F26" s="54"/>
      <c r="G26" s="54"/>
      <c r="H26" s="228">
        <f>H27</f>
        <v>200</v>
      </c>
      <c r="I26" s="228">
        <f>I27</f>
        <v>0</v>
      </c>
      <c r="J26" s="228">
        <f>H26+I26</f>
        <v>200</v>
      </c>
    </row>
    <row r="27" spans="1:10" ht="21.75" customHeight="1" thickBot="1">
      <c r="A27" s="138"/>
      <c r="B27" s="68" t="s">
        <v>246</v>
      </c>
      <c r="C27" s="341" t="s">
        <v>32</v>
      </c>
      <c r="D27" s="342"/>
      <c r="E27" s="139" t="s">
        <v>79</v>
      </c>
      <c r="F27" s="138" t="s">
        <v>78</v>
      </c>
      <c r="G27" s="138" t="s">
        <v>13</v>
      </c>
      <c r="H27" s="26">
        <v>200</v>
      </c>
      <c r="I27" s="26">
        <v>0</v>
      </c>
      <c r="J27" s="26">
        <f>H27+I27</f>
        <v>200</v>
      </c>
    </row>
    <row r="28" spans="1:10" ht="28.5" customHeight="1" hidden="1">
      <c r="A28" s="273" t="s">
        <v>244</v>
      </c>
      <c r="B28" s="274" t="s">
        <v>218</v>
      </c>
      <c r="C28" s="346"/>
      <c r="D28" s="346"/>
      <c r="E28" s="276"/>
      <c r="F28" s="275"/>
      <c r="G28" s="275"/>
      <c r="H28" s="277"/>
      <c r="I28" s="277"/>
      <c r="J28" s="277"/>
    </row>
    <row r="29" spans="1:10" ht="21.75" customHeight="1" hidden="1" thickBot="1">
      <c r="A29" s="138"/>
      <c r="B29" s="68" t="s">
        <v>219</v>
      </c>
      <c r="C29" s="345"/>
      <c r="D29" s="345"/>
      <c r="E29" s="248"/>
      <c r="F29" s="248"/>
      <c r="G29" s="248"/>
      <c r="H29" s="26"/>
      <c r="I29" s="26"/>
      <c r="J29" s="26"/>
    </row>
    <row r="30" spans="1:10" ht="17.25" customHeight="1" thickBot="1">
      <c r="A30" s="153"/>
      <c r="B30" s="155" t="s">
        <v>33</v>
      </c>
      <c r="C30" s="267" t="s">
        <v>80</v>
      </c>
      <c r="D30" s="267"/>
      <c r="E30" s="128"/>
      <c r="F30" s="128"/>
      <c r="G30" s="128"/>
      <c r="H30" s="129">
        <f>H24+H28+H26</f>
        <v>3615</v>
      </c>
      <c r="I30" s="130">
        <f>I24</f>
        <v>0</v>
      </c>
      <c r="J30" s="130">
        <f>SUM(H30:I30)</f>
        <v>3615</v>
      </c>
    </row>
    <row r="31" spans="1:10" ht="18" customHeight="1">
      <c r="A31" s="152" t="s">
        <v>133</v>
      </c>
      <c r="B31" s="320" t="s">
        <v>82</v>
      </c>
      <c r="C31" s="320"/>
      <c r="D31" s="320"/>
      <c r="E31" s="320"/>
      <c r="F31" s="272"/>
      <c r="G31" s="55"/>
      <c r="H31" s="56"/>
      <c r="I31" s="57"/>
      <c r="J31" s="58"/>
    </row>
    <row r="32" spans="1:10" ht="27" customHeight="1">
      <c r="A32" s="156" t="s">
        <v>134</v>
      </c>
      <c r="B32" s="51" t="s">
        <v>94</v>
      </c>
      <c r="C32" s="271"/>
      <c r="D32" s="272"/>
      <c r="E32" s="52"/>
      <c r="F32" s="52"/>
      <c r="G32" s="52"/>
      <c r="H32" s="28">
        <f>H33</f>
        <v>4000</v>
      </c>
      <c r="I32" s="24">
        <f>I33</f>
        <v>0</v>
      </c>
      <c r="J32" s="24">
        <f>H32+I32</f>
        <v>4000</v>
      </c>
    </row>
    <row r="33" spans="1:10" s="18" customFormat="1" ht="29.25" customHeight="1">
      <c r="A33" s="180"/>
      <c r="B33" s="181" t="s">
        <v>135</v>
      </c>
      <c r="C33" s="290" t="s">
        <v>29</v>
      </c>
      <c r="D33" s="290"/>
      <c r="E33" s="31" t="s">
        <v>243</v>
      </c>
      <c r="F33" s="31" t="s">
        <v>78</v>
      </c>
      <c r="G33" s="31" t="s">
        <v>13</v>
      </c>
      <c r="H33" s="32">
        <v>4000</v>
      </c>
      <c r="I33" s="182">
        <v>0</v>
      </c>
      <c r="J33" s="35">
        <f>H33+I33</f>
        <v>4000</v>
      </c>
    </row>
    <row r="34" spans="1:10" s="18" customFormat="1" ht="19.5" customHeight="1">
      <c r="A34" s="156" t="s">
        <v>212</v>
      </c>
      <c r="B34" s="201" t="s">
        <v>211</v>
      </c>
      <c r="C34" s="294"/>
      <c r="D34" s="295"/>
      <c r="E34" s="62"/>
      <c r="F34" s="62"/>
      <c r="G34" s="62"/>
      <c r="H34" s="67">
        <f>H35</f>
        <v>2000</v>
      </c>
      <c r="I34" s="67">
        <f>I35</f>
        <v>0</v>
      </c>
      <c r="J34" s="67">
        <f>J35</f>
        <v>2000</v>
      </c>
    </row>
    <row r="35" spans="1:10" s="18" customFormat="1" ht="29.25" customHeight="1">
      <c r="A35" s="183"/>
      <c r="B35" s="181" t="s">
        <v>241</v>
      </c>
      <c r="C35" s="290" t="s">
        <v>75</v>
      </c>
      <c r="D35" s="290"/>
      <c r="E35" s="31" t="s">
        <v>268</v>
      </c>
      <c r="F35" s="31" t="s">
        <v>78</v>
      </c>
      <c r="G35" s="31" t="s">
        <v>13</v>
      </c>
      <c r="H35" s="35">
        <v>2000</v>
      </c>
      <c r="I35" s="182">
        <v>0</v>
      </c>
      <c r="J35" s="35">
        <f>H35+I35</f>
        <v>2000</v>
      </c>
    </row>
    <row r="36" spans="1:10" s="18" customFormat="1" ht="29.25" customHeight="1">
      <c r="A36" s="156" t="s">
        <v>213</v>
      </c>
      <c r="B36" s="59" t="s">
        <v>214</v>
      </c>
      <c r="C36" s="288"/>
      <c r="D36" s="289"/>
      <c r="E36" s="60"/>
      <c r="F36" s="60"/>
      <c r="G36" s="60"/>
      <c r="H36" s="67">
        <f>H37</f>
        <v>4357.7</v>
      </c>
      <c r="I36" s="67">
        <f>I37</f>
        <v>0</v>
      </c>
      <c r="J36" s="67">
        <f>H36+I36</f>
        <v>4357.7</v>
      </c>
    </row>
    <row r="37" spans="1:10" s="18" customFormat="1" ht="29.25" customHeight="1" thickBot="1">
      <c r="A37" s="138"/>
      <c r="B37" s="185" t="s">
        <v>215</v>
      </c>
      <c r="C37" s="254" t="s">
        <v>216</v>
      </c>
      <c r="D37" s="254"/>
      <c r="E37" s="139" t="s">
        <v>242</v>
      </c>
      <c r="F37" s="139" t="s">
        <v>78</v>
      </c>
      <c r="G37" s="139" t="s">
        <v>13</v>
      </c>
      <c r="H37" s="141">
        <f>2817.7+250+1300-1000+990</f>
        <v>4357.7</v>
      </c>
      <c r="I37" s="140">
        <v>0</v>
      </c>
      <c r="J37" s="141">
        <f>H37+I37</f>
        <v>4357.7</v>
      </c>
    </row>
    <row r="38" spans="1:10" s="20" customFormat="1" ht="27.75" thickBot="1">
      <c r="A38" s="157"/>
      <c r="B38" s="135" t="s">
        <v>83</v>
      </c>
      <c r="C38" s="321" t="s">
        <v>81</v>
      </c>
      <c r="D38" s="322"/>
      <c r="E38" s="124"/>
      <c r="F38" s="125"/>
      <c r="G38" s="125"/>
      <c r="H38" s="126">
        <f>H32+H34+H36</f>
        <v>10357.7</v>
      </c>
      <c r="I38" s="127">
        <f>I32</f>
        <v>0</v>
      </c>
      <c r="J38" s="127">
        <f>H38+I38</f>
        <v>10357.7</v>
      </c>
    </row>
    <row r="39" spans="1:10" s="18" customFormat="1" ht="20.25" customHeight="1">
      <c r="A39" s="158" t="s">
        <v>137</v>
      </c>
      <c r="B39" s="318" t="s">
        <v>30</v>
      </c>
      <c r="C39" s="318"/>
      <c r="D39" s="318"/>
      <c r="E39" s="318"/>
      <c r="F39" s="289"/>
      <c r="G39" s="94"/>
      <c r="H39" s="29"/>
      <c r="I39" s="95"/>
      <c r="J39" s="95"/>
    </row>
    <row r="40" spans="1:10" s="18" customFormat="1" ht="20.25" customHeight="1">
      <c r="A40" s="158" t="s">
        <v>138</v>
      </c>
      <c r="B40" s="318" t="s">
        <v>60</v>
      </c>
      <c r="C40" s="318"/>
      <c r="D40" s="318"/>
      <c r="E40" s="318"/>
      <c r="F40" s="318"/>
      <c r="G40" s="289"/>
      <c r="H40" s="96">
        <f>H41+H42</f>
        <v>6000</v>
      </c>
      <c r="I40" s="96">
        <f>I41+I42</f>
        <v>0</v>
      </c>
      <c r="J40" s="67">
        <f>H40+I40</f>
        <v>6000</v>
      </c>
    </row>
    <row r="41" spans="1:10" s="18" customFormat="1" ht="27">
      <c r="A41" s="159" t="s">
        <v>139</v>
      </c>
      <c r="B41" s="61" t="s">
        <v>59</v>
      </c>
      <c r="C41" s="311" t="s">
        <v>37</v>
      </c>
      <c r="D41" s="311"/>
      <c r="E41" s="62" t="s">
        <v>269</v>
      </c>
      <c r="F41" s="62" t="s">
        <v>78</v>
      </c>
      <c r="G41" s="62" t="s">
        <v>13</v>
      </c>
      <c r="H41" s="29">
        <v>5000</v>
      </c>
      <c r="I41" s="30">
        <v>0</v>
      </c>
      <c r="J41" s="30">
        <f>H41+I41</f>
        <v>5000</v>
      </c>
    </row>
    <row r="42" spans="1:10" s="18" customFormat="1" ht="27">
      <c r="A42" s="159" t="s">
        <v>140</v>
      </c>
      <c r="B42" s="61" t="s">
        <v>61</v>
      </c>
      <c r="C42" s="311" t="s">
        <v>37</v>
      </c>
      <c r="D42" s="311"/>
      <c r="E42" s="62" t="s">
        <v>270</v>
      </c>
      <c r="F42" s="62" t="s">
        <v>78</v>
      </c>
      <c r="G42" s="62" t="s">
        <v>13</v>
      </c>
      <c r="H42" s="29">
        <v>1000</v>
      </c>
      <c r="I42" s="30">
        <v>0</v>
      </c>
      <c r="J42" s="30">
        <f>H42+I42</f>
        <v>1000</v>
      </c>
    </row>
    <row r="43" spans="1:10" s="18" customFormat="1" ht="13.5">
      <c r="A43" s="159"/>
      <c r="B43" s="318" t="s">
        <v>62</v>
      </c>
      <c r="C43" s="318"/>
      <c r="D43" s="318"/>
      <c r="E43" s="318"/>
      <c r="F43" s="318"/>
      <c r="G43" s="289"/>
      <c r="H43" s="96">
        <f>H41+H42</f>
        <v>6000</v>
      </c>
      <c r="I43" s="67">
        <f>I41+I42</f>
        <v>0</v>
      </c>
      <c r="J43" s="67">
        <f>SUM(H43:I43)</f>
        <v>6000</v>
      </c>
    </row>
    <row r="44" spans="1:10" s="18" customFormat="1" ht="24" customHeight="1">
      <c r="A44" s="351" t="s">
        <v>248</v>
      </c>
      <c r="B44" s="352" t="s">
        <v>247</v>
      </c>
      <c r="C44" s="343"/>
      <c r="D44" s="343"/>
      <c r="E44" s="343"/>
      <c r="F44" s="343"/>
      <c r="G44" s="344"/>
      <c r="H44" s="67">
        <f>H45</f>
        <v>500</v>
      </c>
      <c r="I44" s="67">
        <f>I45</f>
        <v>0</v>
      </c>
      <c r="J44" s="67">
        <f>H44+I44</f>
        <v>500</v>
      </c>
    </row>
    <row r="45" spans="1:10" s="18" customFormat="1" ht="27">
      <c r="A45" s="159" t="s">
        <v>249</v>
      </c>
      <c r="B45" s="62" t="s">
        <v>250</v>
      </c>
      <c r="C45" s="294" t="s">
        <v>37</v>
      </c>
      <c r="D45" s="295"/>
      <c r="E45" s="62" t="s">
        <v>310</v>
      </c>
      <c r="F45" s="62" t="s">
        <v>78</v>
      </c>
      <c r="G45" s="62" t="s">
        <v>13</v>
      </c>
      <c r="H45" s="30">
        <v>500</v>
      </c>
      <c r="I45" s="30">
        <v>0</v>
      </c>
      <c r="J45" s="30">
        <f>H45+I45</f>
        <v>500</v>
      </c>
    </row>
    <row r="46" spans="1:10" s="18" customFormat="1" ht="13.5">
      <c r="A46" s="62"/>
      <c r="B46" s="318" t="s">
        <v>251</v>
      </c>
      <c r="C46" s="318"/>
      <c r="D46" s="318"/>
      <c r="E46" s="318"/>
      <c r="F46" s="318"/>
      <c r="G46" s="289"/>
      <c r="H46" s="67">
        <f>H44</f>
        <v>500</v>
      </c>
      <c r="I46" s="67">
        <f>I44</f>
        <v>0</v>
      </c>
      <c r="J46" s="67">
        <f>J44</f>
        <v>500</v>
      </c>
    </row>
    <row r="47" spans="1:10" s="20" customFormat="1" ht="28.5" customHeight="1" thickBot="1">
      <c r="A47" s="229"/>
      <c r="B47" s="355" t="s">
        <v>31</v>
      </c>
      <c r="C47" s="357" t="s">
        <v>103</v>
      </c>
      <c r="D47" s="357"/>
      <c r="E47" s="358"/>
      <c r="F47" s="359"/>
      <c r="G47" s="356"/>
      <c r="H47" s="353">
        <f>H43+H46</f>
        <v>6500</v>
      </c>
      <c r="I47" s="353">
        <f>I43</f>
        <v>0</v>
      </c>
      <c r="J47" s="354">
        <f>SUM(H47:I47)</f>
        <v>6500</v>
      </c>
    </row>
    <row r="48" spans="1:10" s="20" customFormat="1" ht="28.5" customHeight="1">
      <c r="A48" s="167"/>
      <c r="B48" s="289" t="s">
        <v>141</v>
      </c>
      <c r="C48" s="287"/>
      <c r="D48" s="287"/>
      <c r="E48" s="287"/>
      <c r="F48" s="287"/>
      <c r="G48" s="165"/>
      <c r="H48" s="67">
        <f>H30+H38+H47</f>
        <v>20472.7</v>
      </c>
      <c r="I48" s="67">
        <f>I30+I38+I47</f>
        <v>0</v>
      </c>
      <c r="J48" s="67">
        <f>H48+I48</f>
        <v>20472.7</v>
      </c>
    </row>
    <row r="49" spans="1:10" s="19" customFormat="1" ht="30" customHeight="1" thickBot="1">
      <c r="A49" s="160"/>
      <c r="B49" s="338" t="s">
        <v>23</v>
      </c>
      <c r="C49" s="338"/>
      <c r="D49" s="338"/>
      <c r="E49" s="338"/>
      <c r="F49" s="339"/>
      <c r="G49" s="97"/>
      <c r="H49" s="122">
        <f>H21+H48</f>
        <v>21757.7</v>
      </c>
      <c r="I49" s="122">
        <f>I21+I48</f>
        <v>0</v>
      </c>
      <c r="J49" s="176">
        <f>H49+I49</f>
        <v>21757.7</v>
      </c>
    </row>
    <row r="50" spans="1:10" s="4" customFormat="1" ht="23.25" customHeight="1" thickBot="1">
      <c r="A50" s="209" t="s">
        <v>24</v>
      </c>
      <c r="B50" s="340" t="s">
        <v>12</v>
      </c>
      <c r="C50" s="340"/>
      <c r="D50" s="340"/>
      <c r="E50" s="340"/>
      <c r="F50" s="340"/>
      <c r="G50" s="98"/>
      <c r="H50" s="99"/>
      <c r="I50" s="100"/>
      <c r="J50" s="100"/>
    </row>
    <row r="51" spans="1:10" s="12" customFormat="1" ht="18" customHeight="1">
      <c r="A51" s="210" t="s">
        <v>43</v>
      </c>
      <c r="B51" s="336" t="s">
        <v>5</v>
      </c>
      <c r="C51" s="336"/>
      <c r="D51" s="336"/>
      <c r="E51" s="336"/>
      <c r="F51" s="337"/>
      <c r="G51" s="101"/>
      <c r="H51" s="84"/>
      <c r="I51" s="85"/>
      <c r="J51" s="63"/>
    </row>
    <row r="52" spans="1:10" s="12" customFormat="1" ht="18" customHeight="1">
      <c r="A52" s="195" t="s">
        <v>44</v>
      </c>
      <c r="B52" s="307" t="s">
        <v>9</v>
      </c>
      <c r="C52" s="307"/>
      <c r="D52" s="307"/>
      <c r="E52" s="307"/>
      <c r="F52" s="307"/>
      <c r="G52" s="308"/>
      <c r="H52" s="102"/>
      <c r="I52" s="87"/>
      <c r="J52" s="87"/>
    </row>
    <row r="53" spans="1:10" s="12" customFormat="1" ht="27" customHeight="1">
      <c r="A53" s="92" t="s">
        <v>52</v>
      </c>
      <c r="B53" s="201" t="s">
        <v>112</v>
      </c>
      <c r="C53" s="288" t="s">
        <v>22</v>
      </c>
      <c r="D53" s="289"/>
      <c r="E53" s="60" t="s">
        <v>84</v>
      </c>
      <c r="F53" s="167" t="s">
        <v>85</v>
      </c>
      <c r="G53" s="167" t="s">
        <v>14</v>
      </c>
      <c r="H53" s="34">
        <f>H54</f>
        <v>450</v>
      </c>
      <c r="I53" s="67">
        <v>0</v>
      </c>
      <c r="J53" s="34">
        <f>J54</f>
        <v>450</v>
      </c>
    </row>
    <row r="54" spans="1:10" s="12" customFormat="1" ht="14.25">
      <c r="A54" s="123"/>
      <c r="B54" s="36" t="s">
        <v>41</v>
      </c>
      <c r="C54" s="294"/>
      <c r="D54" s="295"/>
      <c r="E54" s="43"/>
      <c r="F54" s="62"/>
      <c r="G54" s="62"/>
      <c r="H54" s="66">
        <v>450</v>
      </c>
      <c r="I54" s="73">
        <v>0</v>
      </c>
      <c r="J54" s="74">
        <f aca="true" t="shared" si="0" ref="J54:J60">H54+I54</f>
        <v>450</v>
      </c>
    </row>
    <row r="55" spans="1:10" s="12" customFormat="1" ht="39">
      <c r="A55" s="196" t="s">
        <v>53</v>
      </c>
      <c r="B55" s="59" t="s">
        <v>87</v>
      </c>
      <c r="C55" s="288" t="s">
        <v>22</v>
      </c>
      <c r="D55" s="289"/>
      <c r="E55" s="60" t="s">
        <v>271</v>
      </c>
      <c r="F55" s="167" t="s">
        <v>85</v>
      </c>
      <c r="G55" s="167" t="s">
        <v>14</v>
      </c>
      <c r="H55" s="33">
        <f>H57+H58+H59+H60</f>
        <v>1650</v>
      </c>
      <c r="I55" s="34">
        <f>I56</f>
        <v>0</v>
      </c>
      <c r="J55" s="34">
        <f t="shared" si="0"/>
        <v>1650</v>
      </c>
    </row>
    <row r="56" spans="1:10" s="12" customFormat="1" ht="14.25" hidden="1">
      <c r="A56" s="211"/>
      <c r="B56" s="64" t="s">
        <v>77</v>
      </c>
      <c r="C56" s="294" t="s">
        <v>22</v>
      </c>
      <c r="D56" s="295"/>
      <c r="E56" s="43" t="s">
        <v>86</v>
      </c>
      <c r="F56" s="43" t="s">
        <v>85</v>
      </c>
      <c r="G56" s="43" t="s">
        <v>14</v>
      </c>
      <c r="H56" s="65">
        <v>0</v>
      </c>
      <c r="I56" s="30">
        <v>0</v>
      </c>
      <c r="J56" s="66">
        <f t="shared" si="0"/>
        <v>0</v>
      </c>
    </row>
    <row r="57" spans="1:10" s="12" customFormat="1" ht="14.25">
      <c r="A57" s="211"/>
      <c r="B57" s="64" t="s">
        <v>148</v>
      </c>
      <c r="C57" s="294"/>
      <c r="D57" s="295"/>
      <c r="E57" s="43"/>
      <c r="F57" s="43"/>
      <c r="G57" s="43"/>
      <c r="H57" s="65">
        <v>400</v>
      </c>
      <c r="I57" s="30">
        <v>0</v>
      </c>
      <c r="J57" s="66">
        <f t="shared" si="0"/>
        <v>400</v>
      </c>
    </row>
    <row r="58" spans="1:10" s="12" customFormat="1" ht="14.25">
      <c r="A58" s="211"/>
      <c r="B58" s="64" t="s">
        <v>149</v>
      </c>
      <c r="C58" s="294"/>
      <c r="D58" s="295"/>
      <c r="E58" s="43"/>
      <c r="F58" s="43"/>
      <c r="G58" s="43"/>
      <c r="H58" s="65">
        <v>350</v>
      </c>
      <c r="I58" s="30">
        <v>0</v>
      </c>
      <c r="J58" s="66">
        <f t="shared" si="0"/>
        <v>350</v>
      </c>
    </row>
    <row r="59" spans="1:10" s="12" customFormat="1" ht="27">
      <c r="A59" s="211"/>
      <c r="B59" s="64" t="s">
        <v>150</v>
      </c>
      <c r="C59" s="294"/>
      <c r="D59" s="295"/>
      <c r="E59" s="43"/>
      <c r="F59" s="43"/>
      <c r="G59" s="43"/>
      <c r="H59" s="65">
        <v>450</v>
      </c>
      <c r="I59" s="30">
        <v>0</v>
      </c>
      <c r="J59" s="66">
        <f t="shared" si="0"/>
        <v>450</v>
      </c>
    </row>
    <row r="60" spans="1:10" s="12" customFormat="1" ht="14.25">
      <c r="A60" s="211"/>
      <c r="B60" s="64" t="s">
        <v>151</v>
      </c>
      <c r="C60" s="294"/>
      <c r="D60" s="295"/>
      <c r="E60" s="43"/>
      <c r="F60" s="43"/>
      <c r="G60" s="43"/>
      <c r="H60" s="65">
        <v>450</v>
      </c>
      <c r="I60" s="30">
        <v>0</v>
      </c>
      <c r="J60" s="66">
        <f t="shared" si="0"/>
        <v>450</v>
      </c>
    </row>
    <row r="61" spans="1:10" s="12" customFormat="1" ht="33.75" customHeight="1">
      <c r="A61" s="196" t="s">
        <v>54</v>
      </c>
      <c r="B61" s="59" t="s">
        <v>154</v>
      </c>
      <c r="C61" s="288" t="s">
        <v>22</v>
      </c>
      <c r="D61" s="289"/>
      <c r="E61" s="60" t="s">
        <v>86</v>
      </c>
      <c r="F61" s="167" t="s">
        <v>85</v>
      </c>
      <c r="G61" s="167" t="s">
        <v>14</v>
      </c>
      <c r="H61" s="33">
        <f>H62+H63</f>
        <v>1550</v>
      </c>
      <c r="I61" s="33">
        <f>I62+I63</f>
        <v>0</v>
      </c>
      <c r="J61" s="33">
        <f>J62+J63</f>
        <v>1550</v>
      </c>
    </row>
    <row r="62" spans="1:10" s="12" customFormat="1" ht="14.25">
      <c r="A62" s="211"/>
      <c r="B62" s="64" t="s">
        <v>91</v>
      </c>
      <c r="C62" s="294"/>
      <c r="D62" s="295"/>
      <c r="E62" s="43"/>
      <c r="F62" s="43"/>
      <c r="G62" s="43"/>
      <c r="H62" s="65">
        <v>1400</v>
      </c>
      <c r="I62" s="30">
        <v>0</v>
      </c>
      <c r="J62" s="66">
        <f>H62+I62</f>
        <v>1400</v>
      </c>
    </row>
    <row r="63" spans="1:10" s="12" customFormat="1" ht="14.25">
      <c r="A63" s="211"/>
      <c r="B63" s="64" t="s">
        <v>153</v>
      </c>
      <c r="C63" s="294"/>
      <c r="D63" s="295"/>
      <c r="E63" s="43"/>
      <c r="F63" s="43"/>
      <c r="G63" s="43"/>
      <c r="H63" s="65">
        <v>150</v>
      </c>
      <c r="I63" s="30">
        <v>0</v>
      </c>
      <c r="J63" s="66">
        <f>H63+I63</f>
        <v>150</v>
      </c>
    </row>
    <row r="64" spans="1:10" s="12" customFormat="1" ht="26.25">
      <c r="A64" s="92" t="s">
        <v>68</v>
      </c>
      <c r="B64" s="201" t="s">
        <v>117</v>
      </c>
      <c r="C64" s="288" t="s">
        <v>22</v>
      </c>
      <c r="D64" s="289"/>
      <c r="E64" s="60" t="s">
        <v>272</v>
      </c>
      <c r="F64" s="167" t="s">
        <v>85</v>
      </c>
      <c r="G64" s="167" t="s">
        <v>14</v>
      </c>
      <c r="H64" s="34">
        <f>H65</f>
        <v>450</v>
      </c>
      <c r="I64" s="34">
        <f>I65</f>
        <v>0</v>
      </c>
      <c r="J64" s="34">
        <f>H64+I64</f>
        <v>450</v>
      </c>
    </row>
    <row r="65" spans="1:10" s="12" customFormat="1" ht="14.25">
      <c r="A65" s="212"/>
      <c r="B65" s="36" t="s">
        <v>41</v>
      </c>
      <c r="C65" s="311"/>
      <c r="D65" s="311"/>
      <c r="E65" s="62"/>
      <c r="F65" s="62"/>
      <c r="G65" s="62"/>
      <c r="H65" s="66">
        <v>450</v>
      </c>
      <c r="I65" s="30">
        <v>0</v>
      </c>
      <c r="J65" s="66">
        <f>H65+I65</f>
        <v>450</v>
      </c>
    </row>
    <row r="66" spans="1:10" s="12" customFormat="1" ht="26.25">
      <c r="A66" s="92" t="s">
        <v>70</v>
      </c>
      <c r="B66" s="201" t="s">
        <v>119</v>
      </c>
      <c r="C66" s="288" t="s">
        <v>22</v>
      </c>
      <c r="D66" s="289"/>
      <c r="E66" s="60" t="s">
        <v>273</v>
      </c>
      <c r="F66" s="167" t="s">
        <v>85</v>
      </c>
      <c r="G66" s="167" t="s">
        <v>14</v>
      </c>
      <c r="H66" s="34">
        <f>H67</f>
        <v>435</v>
      </c>
      <c r="I66" s="30">
        <f>I67</f>
        <v>0</v>
      </c>
      <c r="J66" s="34">
        <f>J67</f>
        <v>435</v>
      </c>
    </row>
    <row r="67" spans="1:10" s="12" customFormat="1" ht="14.25">
      <c r="A67" s="104"/>
      <c r="B67" s="186" t="s">
        <v>77</v>
      </c>
      <c r="C67" s="281"/>
      <c r="D67" s="282"/>
      <c r="E67" s="31"/>
      <c r="F67" s="31"/>
      <c r="G67" s="31"/>
      <c r="H67" s="70">
        <v>435</v>
      </c>
      <c r="I67" s="35">
        <v>0</v>
      </c>
      <c r="J67" s="70">
        <f>H67+I67</f>
        <v>435</v>
      </c>
    </row>
    <row r="68" spans="1:10" s="12" customFormat="1" ht="26.25">
      <c r="A68" s="196" t="s">
        <v>105</v>
      </c>
      <c r="B68" s="59" t="s">
        <v>100</v>
      </c>
      <c r="C68" s="288" t="s">
        <v>22</v>
      </c>
      <c r="D68" s="289"/>
      <c r="E68" s="60" t="s">
        <v>274</v>
      </c>
      <c r="F68" s="167" t="s">
        <v>85</v>
      </c>
      <c r="G68" s="167" t="s">
        <v>14</v>
      </c>
      <c r="H68" s="33">
        <f>H69</f>
        <v>600</v>
      </c>
      <c r="I68" s="33">
        <f>I69</f>
        <v>0</v>
      </c>
      <c r="J68" s="33">
        <f>J69</f>
        <v>600</v>
      </c>
    </row>
    <row r="69" spans="1:10" s="12" customFormat="1" ht="14.25">
      <c r="A69" s="211"/>
      <c r="B69" s="64" t="s">
        <v>77</v>
      </c>
      <c r="C69" s="294"/>
      <c r="D69" s="295"/>
      <c r="E69" s="43"/>
      <c r="F69" s="43"/>
      <c r="G69" s="43"/>
      <c r="H69" s="65">
        <v>600</v>
      </c>
      <c r="I69" s="30">
        <v>0</v>
      </c>
      <c r="J69" s="66">
        <f>H69+I69</f>
        <v>600</v>
      </c>
    </row>
    <row r="70" spans="1:10" s="12" customFormat="1" ht="26.25">
      <c r="A70" s="92" t="s">
        <v>111</v>
      </c>
      <c r="B70" s="201" t="s">
        <v>106</v>
      </c>
      <c r="C70" s="288" t="s">
        <v>22</v>
      </c>
      <c r="D70" s="289"/>
      <c r="E70" s="60" t="s">
        <v>275</v>
      </c>
      <c r="F70" s="167" t="s">
        <v>85</v>
      </c>
      <c r="G70" s="167" t="s">
        <v>14</v>
      </c>
      <c r="H70" s="33">
        <f>H71</f>
        <v>1200</v>
      </c>
      <c r="I70" s="67">
        <f>I71</f>
        <v>0</v>
      </c>
      <c r="J70" s="34">
        <f>H70+I70</f>
        <v>1200</v>
      </c>
    </row>
    <row r="71" spans="1:10" s="12" customFormat="1" ht="14.25">
      <c r="A71" s="103"/>
      <c r="B71" s="186" t="s">
        <v>91</v>
      </c>
      <c r="C71" s="290"/>
      <c r="D71" s="290"/>
      <c r="E71" s="31"/>
      <c r="F71" s="31"/>
      <c r="G71" s="31"/>
      <c r="H71" s="86">
        <v>1200</v>
      </c>
      <c r="I71" s="35">
        <v>0</v>
      </c>
      <c r="J71" s="70">
        <f>H71+I71</f>
        <v>1200</v>
      </c>
    </row>
    <row r="72" spans="1:10" s="12" customFormat="1" ht="26.25">
      <c r="A72" s="92" t="s">
        <v>113</v>
      </c>
      <c r="B72" s="202" t="s">
        <v>156</v>
      </c>
      <c r="C72" s="288" t="s">
        <v>22</v>
      </c>
      <c r="D72" s="289"/>
      <c r="E72" s="60" t="s">
        <v>276</v>
      </c>
      <c r="F72" s="167" t="s">
        <v>85</v>
      </c>
      <c r="G72" s="167" t="s">
        <v>14</v>
      </c>
      <c r="H72" s="162">
        <f>H73</f>
        <v>500</v>
      </c>
      <c r="I72" s="162">
        <f>I73</f>
        <v>0</v>
      </c>
      <c r="J72" s="163">
        <f>H72+I72</f>
        <v>500</v>
      </c>
    </row>
    <row r="73" spans="1:10" s="12" customFormat="1" ht="14.25">
      <c r="A73" s="103"/>
      <c r="B73" s="186" t="s">
        <v>155</v>
      </c>
      <c r="C73" s="290"/>
      <c r="D73" s="290"/>
      <c r="E73" s="31"/>
      <c r="F73" s="31"/>
      <c r="G73" s="31"/>
      <c r="H73" s="86">
        <v>500</v>
      </c>
      <c r="I73" s="35">
        <v>0</v>
      </c>
      <c r="J73" s="70">
        <f>H73+I73</f>
        <v>500</v>
      </c>
    </row>
    <row r="74" spans="1:10" s="12" customFormat="1" ht="14.25">
      <c r="A74" s="196" t="s">
        <v>114</v>
      </c>
      <c r="B74" s="201" t="s">
        <v>116</v>
      </c>
      <c r="C74" s="288" t="s">
        <v>22</v>
      </c>
      <c r="D74" s="289"/>
      <c r="E74" s="60" t="s">
        <v>277</v>
      </c>
      <c r="F74" s="167" t="s">
        <v>85</v>
      </c>
      <c r="G74" s="167" t="s">
        <v>14</v>
      </c>
      <c r="H74" s="34">
        <f>H75</f>
        <v>500</v>
      </c>
      <c r="I74" s="67">
        <f>I75</f>
        <v>0</v>
      </c>
      <c r="J74" s="34">
        <f>J75</f>
        <v>500</v>
      </c>
    </row>
    <row r="75" spans="1:10" s="12" customFormat="1" ht="14.25">
      <c r="A75" s="104"/>
      <c r="B75" s="186" t="s">
        <v>77</v>
      </c>
      <c r="C75" s="281"/>
      <c r="D75" s="282"/>
      <c r="E75" s="31"/>
      <c r="F75" s="31"/>
      <c r="G75" s="31"/>
      <c r="H75" s="70">
        <v>500</v>
      </c>
      <c r="I75" s="35">
        <v>0</v>
      </c>
      <c r="J75" s="70">
        <f>H75+I75</f>
        <v>500</v>
      </c>
    </row>
    <row r="76" spans="1:10" s="12" customFormat="1" ht="14.25">
      <c r="A76" s="196" t="s">
        <v>118</v>
      </c>
      <c r="B76" s="201" t="s">
        <v>88</v>
      </c>
      <c r="C76" s="288" t="s">
        <v>22</v>
      </c>
      <c r="D76" s="289"/>
      <c r="E76" s="60" t="s">
        <v>278</v>
      </c>
      <c r="F76" s="167" t="s">
        <v>85</v>
      </c>
      <c r="G76" s="167" t="s">
        <v>14</v>
      </c>
      <c r="H76" s="33">
        <f>H77+H78</f>
        <v>500</v>
      </c>
      <c r="I76" s="34">
        <f>I77</f>
        <v>0</v>
      </c>
      <c r="J76" s="34">
        <f>H76+I76</f>
        <v>500</v>
      </c>
    </row>
    <row r="77" spans="1:10" s="12" customFormat="1" ht="15" thickBot="1">
      <c r="A77" s="104"/>
      <c r="B77" s="36" t="s">
        <v>93</v>
      </c>
      <c r="C77" s="294"/>
      <c r="D77" s="295"/>
      <c r="E77" s="43"/>
      <c r="F77" s="43"/>
      <c r="G77" s="43"/>
      <c r="H77" s="65">
        <v>500</v>
      </c>
      <c r="I77" s="30">
        <v>0</v>
      </c>
      <c r="J77" s="66">
        <f>H77</f>
        <v>500</v>
      </c>
    </row>
    <row r="78" spans="1:10" s="12" customFormat="1" ht="15" hidden="1" thickBot="1">
      <c r="A78" s="236"/>
      <c r="B78" s="68" t="s">
        <v>308</v>
      </c>
      <c r="C78" s="285"/>
      <c r="D78" s="286"/>
      <c r="E78" s="69"/>
      <c r="F78" s="235"/>
      <c r="G78" s="235"/>
      <c r="H78" s="166">
        <v>0</v>
      </c>
      <c r="I78" s="141">
        <v>0</v>
      </c>
      <c r="J78" s="166">
        <f>H78</f>
        <v>0</v>
      </c>
    </row>
    <row r="79" spans="1:10" s="12" customFormat="1" ht="24" customHeight="1" thickBot="1">
      <c r="A79" s="360"/>
      <c r="B79" s="244" t="s">
        <v>10</v>
      </c>
      <c r="C79" s="361" t="s">
        <v>22</v>
      </c>
      <c r="D79" s="361"/>
      <c r="E79" s="245"/>
      <c r="F79" s="245"/>
      <c r="G79" s="245"/>
      <c r="H79" s="362">
        <f>H53+H55+H61+H64+H66+H68+H70+H72+H74+H76</f>
        <v>7835</v>
      </c>
      <c r="I79" s="362">
        <f>I53+I55+I64+I66+I68+I70+I74+I76</f>
        <v>0</v>
      </c>
      <c r="J79" s="363">
        <f>SUM(H79:I79)</f>
        <v>7835</v>
      </c>
    </row>
    <row r="80" spans="1:10" s="12" customFormat="1" ht="15.75" customHeight="1">
      <c r="A80" s="213" t="s">
        <v>45</v>
      </c>
      <c r="B80" s="326" t="s">
        <v>6</v>
      </c>
      <c r="C80" s="326"/>
      <c r="D80" s="326"/>
      <c r="E80" s="326"/>
      <c r="F80" s="326"/>
      <c r="G80" s="327"/>
      <c r="H80" s="105"/>
      <c r="I80" s="106"/>
      <c r="J80" s="106"/>
    </row>
    <row r="81" spans="1:15" s="11" customFormat="1" ht="39">
      <c r="A81" s="196" t="s">
        <v>46</v>
      </c>
      <c r="B81" s="59" t="s">
        <v>89</v>
      </c>
      <c r="C81" s="288" t="s">
        <v>32</v>
      </c>
      <c r="D81" s="289"/>
      <c r="E81" s="60" t="s">
        <v>279</v>
      </c>
      <c r="F81" s="60" t="s">
        <v>97</v>
      </c>
      <c r="G81" s="60" t="s">
        <v>14</v>
      </c>
      <c r="H81" s="33">
        <f>H82</f>
        <v>1000</v>
      </c>
      <c r="I81" s="67">
        <f>I82</f>
        <v>0</v>
      </c>
      <c r="J81" s="34">
        <f>H81+I81</f>
        <v>1000</v>
      </c>
      <c r="K81" s="10"/>
      <c r="L81" s="10"/>
      <c r="M81" s="10"/>
      <c r="N81" s="10"/>
      <c r="O81" s="10"/>
    </row>
    <row r="82" spans="1:15" s="11" customFormat="1" ht="13.5">
      <c r="A82" s="211"/>
      <c r="B82" s="64" t="s">
        <v>157</v>
      </c>
      <c r="C82" s="294"/>
      <c r="D82" s="295"/>
      <c r="E82" s="43"/>
      <c r="F82" s="43"/>
      <c r="G82" s="43"/>
      <c r="H82" s="65">
        <v>1000</v>
      </c>
      <c r="I82" s="30">
        <v>0</v>
      </c>
      <c r="J82" s="66">
        <f>H82+I82</f>
        <v>1000</v>
      </c>
      <c r="K82" s="10"/>
      <c r="L82" s="10"/>
      <c r="M82" s="10"/>
      <c r="N82" s="10"/>
      <c r="O82" s="10"/>
    </row>
    <row r="83" spans="1:15" s="11" customFormat="1" ht="26.25">
      <c r="A83" s="196" t="s">
        <v>47</v>
      </c>
      <c r="B83" s="59" t="s">
        <v>107</v>
      </c>
      <c r="C83" s="287" t="s">
        <v>21</v>
      </c>
      <c r="D83" s="287"/>
      <c r="E83" s="167" t="s">
        <v>90</v>
      </c>
      <c r="F83" s="167" t="s">
        <v>85</v>
      </c>
      <c r="G83" s="167" t="s">
        <v>14</v>
      </c>
      <c r="H83" s="33">
        <f>H84</f>
        <v>500</v>
      </c>
      <c r="I83" s="67">
        <v>0</v>
      </c>
      <c r="J83" s="34">
        <f>J84</f>
        <v>500</v>
      </c>
      <c r="K83" s="10"/>
      <c r="L83" s="10"/>
      <c r="M83" s="10"/>
      <c r="N83" s="10"/>
      <c r="O83" s="10"/>
    </row>
    <row r="84" spans="1:15" s="11" customFormat="1" ht="13.5">
      <c r="A84" s="211"/>
      <c r="B84" s="64" t="s">
        <v>158</v>
      </c>
      <c r="C84" s="311"/>
      <c r="D84" s="311"/>
      <c r="E84" s="62"/>
      <c r="F84" s="62"/>
      <c r="G84" s="62"/>
      <c r="H84" s="65">
        <v>500</v>
      </c>
      <c r="I84" s="119">
        <v>0</v>
      </c>
      <c r="J84" s="66">
        <f aca="true" t="shared" si="1" ref="J84:J96">H84+I84</f>
        <v>500</v>
      </c>
      <c r="K84" s="10"/>
      <c r="L84" s="10"/>
      <c r="M84" s="10"/>
      <c r="N84" s="10"/>
      <c r="O84" s="10"/>
    </row>
    <row r="85" spans="1:15" s="11" customFormat="1" ht="26.25">
      <c r="A85" s="196" t="s">
        <v>48</v>
      </c>
      <c r="B85" s="59" t="s">
        <v>92</v>
      </c>
      <c r="C85" s="287" t="s">
        <v>21</v>
      </c>
      <c r="D85" s="287"/>
      <c r="E85" s="167" t="s">
        <v>280</v>
      </c>
      <c r="F85" s="167" t="s">
        <v>85</v>
      </c>
      <c r="G85" s="167" t="s">
        <v>14</v>
      </c>
      <c r="H85" s="33">
        <f>H86+H87+H89+H88</f>
        <v>3150</v>
      </c>
      <c r="I85" s="33">
        <f>I86+I87</f>
        <v>0</v>
      </c>
      <c r="J85" s="34">
        <f t="shared" si="1"/>
        <v>3150</v>
      </c>
      <c r="K85" s="10"/>
      <c r="L85" s="10"/>
      <c r="M85" s="10"/>
      <c r="N85" s="10"/>
      <c r="O85" s="10"/>
    </row>
    <row r="86" spans="1:15" s="11" customFormat="1" ht="25.5" customHeight="1">
      <c r="A86" s="211"/>
      <c r="B86" s="64" t="s">
        <v>159</v>
      </c>
      <c r="C86" s="294"/>
      <c r="D86" s="295"/>
      <c r="E86" s="43"/>
      <c r="F86" s="43"/>
      <c r="G86" s="43"/>
      <c r="H86" s="65">
        <v>350</v>
      </c>
      <c r="I86" s="119">
        <v>0</v>
      </c>
      <c r="J86" s="66">
        <f t="shared" si="1"/>
        <v>350</v>
      </c>
      <c r="K86" s="10"/>
      <c r="L86" s="10"/>
      <c r="M86" s="10"/>
      <c r="N86" s="10"/>
      <c r="O86" s="10"/>
    </row>
    <row r="87" spans="1:15" s="11" customFormat="1" ht="13.5">
      <c r="A87" s="211"/>
      <c r="B87" s="72" t="s">
        <v>160</v>
      </c>
      <c r="C87" s="294"/>
      <c r="D87" s="295"/>
      <c r="E87" s="43"/>
      <c r="F87" s="43"/>
      <c r="G87" s="43"/>
      <c r="H87" s="65">
        <v>500</v>
      </c>
      <c r="I87" s="119">
        <v>0</v>
      </c>
      <c r="J87" s="66">
        <f t="shared" si="1"/>
        <v>500</v>
      </c>
      <c r="K87" s="10"/>
      <c r="L87" s="10"/>
      <c r="M87" s="10"/>
      <c r="N87" s="10"/>
      <c r="O87" s="10"/>
    </row>
    <row r="88" spans="1:15" s="11" customFormat="1" ht="13.5">
      <c r="A88" s="211"/>
      <c r="B88" s="247" t="s">
        <v>308</v>
      </c>
      <c r="C88" s="43"/>
      <c r="D88" s="252"/>
      <c r="E88" s="43"/>
      <c r="F88" s="43"/>
      <c r="G88" s="43"/>
      <c r="H88" s="65">
        <v>1000</v>
      </c>
      <c r="I88" s="119">
        <v>0</v>
      </c>
      <c r="J88" s="66">
        <f t="shared" si="1"/>
        <v>1000</v>
      </c>
      <c r="K88" s="10"/>
      <c r="L88" s="10"/>
      <c r="M88" s="10"/>
      <c r="N88" s="10"/>
      <c r="O88" s="10"/>
    </row>
    <row r="89" spans="1:15" s="11" customFormat="1" ht="13.5">
      <c r="A89" s="211"/>
      <c r="B89" s="284" t="s">
        <v>157</v>
      </c>
      <c r="C89" s="364" t="s">
        <v>32</v>
      </c>
      <c r="D89" s="365"/>
      <c r="E89" s="366" t="s">
        <v>282</v>
      </c>
      <c r="F89" s="366" t="s">
        <v>97</v>
      </c>
      <c r="G89" s="366" t="s">
        <v>14</v>
      </c>
      <c r="H89" s="367">
        <v>1300</v>
      </c>
      <c r="I89" s="368">
        <v>0</v>
      </c>
      <c r="J89" s="369">
        <f t="shared" si="1"/>
        <v>1300</v>
      </c>
      <c r="K89" s="10"/>
      <c r="L89" s="10"/>
      <c r="M89" s="10"/>
      <c r="N89" s="10"/>
      <c r="O89" s="10"/>
    </row>
    <row r="90" spans="1:15" s="11" customFormat="1" ht="26.25">
      <c r="A90" s="196" t="s">
        <v>49</v>
      </c>
      <c r="B90" s="203" t="s">
        <v>161</v>
      </c>
      <c r="C90" s="287" t="s">
        <v>21</v>
      </c>
      <c r="D90" s="287"/>
      <c r="E90" s="167" t="s">
        <v>281</v>
      </c>
      <c r="F90" s="167" t="s">
        <v>85</v>
      </c>
      <c r="G90" s="167" t="s">
        <v>14</v>
      </c>
      <c r="H90" s="34">
        <f>H91</f>
        <v>0</v>
      </c>
      <c r="I90" s="67">
        <f>I91</f>
        <v>7047</v>
      </c>
      <c r="J90" s="34">
        <f t="shared" si="1"/>
        <v>7047</v>
      </c>
      <c r="K90" s="10"/>
      <c r="L90" s="10"/>
      <c r="M90" s="10"/>
      <c r="N90" s="10"/>
      <c r="O90" s="10"/>
    </row>
    <row r="91" spans="1:15" s="11" customFormat="1" ht="51.75" customHeight="1">
      <c r="A91" s="104"/>
      <c r="B91" s="204" t="s">
        <v>209</v>
      </c>
      <c r="C91" s="281"/>
      <c r="D91" s="282"/>
      <c r="E91" s="31"/>
      <c r="F91" s="31"/>
      <c r="G91" s="31"/>
      <c r="H91" s="70">
        <v>0</v>
      </c>
      <c r="I91" s="172">
        <v>7047</v>
      </c>
      <c r="J91" s="70">
        <f t="shared" si="1"/>
        <v>7047</v>
      </c>
      <c r="K91" s="10"/>
      <c r="L91" s="10"/>
      <c r="M91" s="10"/>
      <c r="N91" s="10"/>
      <c r="O91" s="10"/>
    </row>
    <row r="92" spans="1:15" s="11" customFormat="1" ht="39">
      <c r="A92" s="92" t="s">
        <v>50</v>
      </c>
      <c r="B92" s="203" t="s">
        <v>185</v>
      </c>
      <c r="C92" s="287" t="s">
        <v>21</v>
      </c>
      <c r="D92" s="287"/>
      <c r="E92" s="167" t="s">
        <v>302</v>
      </c>
      <c r="F92" s="167" t="s">
        <v>85</v>
      </c>
      <c r="G92" s="167" t="s">
        <v>14</v>
      </c>
      <c r="H92" s="34">
        <f>H93</f>
        <v>300</v>
      </c>
      <c r="I92" s="34">
        <f>I93</f>
        <v>0</v>
      </c>
      <c r="J92" s="34">
        <f t="shared" si="1"/>
        <v>300</v>
      </c>
      <c r="K92" s="10"/>
      <c r="L92" s="10"/>
      <c r="M92" s="10"/>
      <c r="N92" s="10"/>
      <c r="O92" s="10"/>
    </row>
    <row r="93" spans="1:15" s="11" customFormat="1" ht="27">
      <c r="A93" s="104"/>
      <c r="B93" s="204" t="s">
        <v>152</v>
      </c>
      <c r="C93" s="281"/>
      <c r="D93" s="282"/>
      <c r="E93" s="31"/>
      <c r="F93" s="31"/>
      <c r="G93" s="31"/>
      <c r="H93" s="70">
        <v>300</v>
      </c>
      <c r="I93" s="172">
        <v>0</v>
      </c>
      <c r="J93" s="70">
        <f t="shared" si="1"/>
        <v>300</v>
      </c>
      <c r="K93" s="10"/>
      <c r="L93" s="10"/>
      <c r="M93" s="10"/>
      <c r="N93" s="10"/>
      <c r="O93" s="10"/>
    </row>
    <row r="94" spans="1:15" s="11" customFormat="1" ht="26.25">
      <c r="A94" s="92" t="s">
        <v>260</v>
      </c>
      <c r="B94" s="234" t="s">
        <v>261</v>
      </c>
      <c r="C94" s="287" t="s">
        <v>21</v>
      </c>
      <c r="D94" s="287"/>
      <c r="E94" s="167" t="s">
        <v>303</v>
      </c>
      <c r="F94" s="167" t="s">
        <v>85</v>
      </c>
      <c r="G94" s="167" t="s">
        <v>14</v>
      </c>
      <c r="H94" s="34">
        <f>H95</f>
        <v>700</v>
      </c>
      <c r="I94" s="34">
        <f>I95</f>
        <v>0</v>
      </c>
      <c r="J94" s="34">
        <f>H94+I94</f>
        <v>700</v>
      </c>
      <c r="K94" s="10"/>
      <c r="L94" s="10"/>
      <c r="M94" s="10"/>
      <c r="N94" s="10"/>
      <c r="O94" s="10"/>
    </row>
    <row r="95" spans="1:15" s="11" customFormat="1" ht="14.25" thickBot="1">
      <c r="A95" s="104"/>
      <c r="B95" s="251" t="s">
        <v>309</v>
      </c>
      <c r="C95" s="281"/>
      <c r="D95" s="282"/>
      <c r="E95" s="31"/>
      <c r="F95" s="31"/>
      <c r="G95" s="31"/>
      <c r="H95" s="70">
        <v>700</v>
      </c>
      <c r="I95" s="172">
        <v>0</v>
      </c>
      <c r="J95" s="70">
        <f>H95+I95</f>
        <v>700</v>
      </c>
      <c r="K95" s="10"/>
      <c r="L95" s="10"/>
      <c r="M95" s="10"/>
      <c r="N95" s="10"/>
      <c r="O95" s="10"/>
    </row>
    <row r="96" spans="1:15" s="11" customFormat="1" ht="27.75" customHeight="1" thickBot="1">
      <c r="A96" s="360"/>
      <c r="B96" s="244" t="s">
        <v>7</v>
      </c>
      <c r="C96" s="361" t="s">
        <v>21</v>
      </c>
      <c r="D96" s="361"/>
      <c r="E96" s="245"/>
      <c r="F96" s="245"/>
      <c r="G96" s="245"/>
      <c r="H96" s="362">
        <f>H81+H83+H85+H90+H92+H94</f>
        <v>5650</v>
      </c>
      <c r="I96" s="362">
        <f>I81+I83+I85+I90</f>
        <v>7047</v>
      </c>
      <c r="J96" s="170">
        <f t="shared" si="1"/>
        <v>12697</v>
      </c>
      <c r="K96" s="10"/>
      <c r="L96" s="10"/>
      <c r="M96" s="10"/>
      <c r="N96" s="10"/>
      <c r="O96" s="10"/>
    </row>
    <row r="97" spans="1:15" s="11" customFormat="1" ht="13.5">
      <c r="A97" s="213" t="s">
        <v>51</v>
      </c>
      <c r="B97" s="326" t="s">
        <v>8</v>
      </c>
      <c r="C97" s="326"/>
      <c r="D97" s="326"/>
      <c r="E97" s="326"/>
      <c r="F97" s="326"/>
      <c r="G97" s="327"/>
      <c r="H97" s="105"/>
      <c r="I97" s="106"/>
      <c r="J97" s="106"/>
      <c r="K97" s="10"/>
      <c r="L97" s="10"/>
      <c r="M97" s="10"/>
      <c r="N97" s="10"/>
      <c r="O97" s="10"/>
    </row>
    <row r="98" spans="1:15" s="11" customFormat="1" ht="26.25" customHeight="1">
      <c r="A98" s="92" t="s">
        <v>72</v>
      </c>
      <c r="B98" s="201" t="s">
        <v>173</v>
      </c>
      <c r="C98" s="288" t="s">
        <v>21</v>
      </c>
      <c r="D98" s="289"/>
      <c r="E98" s="167" t="s">
        <v>283</v>
      </c>
      <c r="F98" s="167" t="s">
        <v>85</v>
      </c>
      <c r="G98" s="167" t="s">
        <v>14</v>
      </c>
      <c r="H98" s="67">
        <f>H99</f>
        <v>500</v>
      </c>
      <c r="I98" s="67">
        <f>I99</f>
        <v>0</v>
      </c>
      <c r="J98" s="34">
        <f>H98+I98</f>
        <v>500</v>
      </c>
      <c r="K98" s="10"/>
      <c r="L98" s="10"/>
      <c r="M98" s="10"/>
      <c r="N98" s="10"/>
      <c r="O98" s="10"/>
    </row>
    <row r="99" spans="1:15" s="11" customFormat="1" ht="14.25" thickBot="1">
      <c r="A99" s="107"/>
      <c r="B99" s="154" t="s">
        <v>252</v>
      </c>
      <c r="C99" s="285"/>
      <c r="D99" s="286"/>
      <c r="E99" s="69"/>
      <c r="F99" s="69"/>
      <c r="G99" s="69"/>
      <c r="H99" s="141">
        <v>500</v>
      </c>
      <c r="I99" s="141">
        <v>0</v>
      </c>
      <c r="J99" s="166">
        <f>H99+I99</f>
        <v>500</v>
      </c>
      <c r="K99" s="10"/>
      <c r="L99" s="10"/>
      <c r="M99" s="10"/>
      <c r="N99" s="10"/>
      <c r="O99" s="10"/>
    </row>
    <row r="100" spans="1:15" s="11" customFormat="1" ht="36.75" customHeight="1">
      <c r="A100" s="196" t="s">
        <v>73</v>
      </c>
      <c r="B100" s="113" t="s">
        <v>164</v>
      </c>
      <c r="C100" s="288" t="s">
        <v>21</v>
      </c>
      <c r="D100" s="289"/>
      <c r="E100" s="167" t="s">
        <v>284</v>
      </c>
      <c r="F100" s="167" t="s">
        <v>85</v>
      </c>
      <c r="G100" s="167" t="s">
        <v>14</v>
      </c>
      <c r="H100" s="96">
        <f>H101+H102+H103+H104</f>
        <v>2000</v>
      </c>
      <c r="I100" s="96">
        <f>I101+I102+I103+I104</f>
        <v>0</v>
      </c>
      <c r="J100" s="34">
        <f>J101+J102+J103+J104</f>
        <v>2000</v>
      </c>
      <c r="K100" s="10"/>
      <c r="L100" s="10"/>
      <c r="M100" s="10"/>
      <c r="N100" s="10"/>
      <c r="O100" s="10"/>
    </row>
    <row r="101" spans="1:15" s="11" customFormat="1" ht="13.5">
      <c r="A101" s="215"/>
      <c r="B101" s="89" t="s">
        <v>165</v>
      </c>
      <c r="C101" s="290"/>
      <c r="D101" s="290"/>
      <c r="E101" s="31"/>
      <c r="F101" s="31"/>
      <c r="G101" s="31"/>
      <c r="H101" s="32">
        <v>500</v>
      </c>
      <c r="I101" s="35">
        <v>0</v>
      </c>
      <c r="J101" s="70">
        <f>H101+I101</f>
        <v>500</v>
      </c>
      <c r="K101" s="10"/>
      <c r="L101" s="10"/>
      <c r="M101" s="10"/>
      <c r="N101" s="10"/>
      <c r="O101" s="10"/>
    </row>
    <row r="102" spans="1:15" s="11" customFormat="1" ht="13.5">
      <c r="A102" s="75"/>
      <c r="B102" s="36" t="s">
        <v>166</v>
      </c>
      <c r="C102" s="290"/>
      <c r="D102" s="290"/>
      <c r="E102" s="31"/>
      <c r="F102" s="31"/>
      <c r="G102" s="31"/>
      <c r="H102" s="30">
        <v>500</v>
      </c>
      <c r="I102" s="30">
        <v>0</v>
      </c>
      <c r="J102" s="70">
        <f>H102+I102</f>
        <v>500</v>
      </c>
      <c r="K102" s="10"/>
      <c r="L102" s="10"/>
      <c r="M102" s="10"/>
      <c r="N102" s="10"/>
      <c r="O102" s="10"/>
    </row>
    <row r="103" spans="1:15" s="11" customFormat="1" ht="13.5">
      <c r="A103" s="75"/>
      <c r="B103" s="36" t="s">
        <v>167</v>
      </c>
      <c r="C103" s="311"/>
      <c r="D103" s="311"/>
      <c r="E103" s="62"/>
      <c r="F103" s="62"/>
      <c r="G103" s="62"/>
      <c r="H103" s="30">
        <v>500</v>
      </c>
      <c r="I103" s="30">
        <v>0</v>
      </c>
      <c r="J103" s="66">
        <f>H103+I103</f>
        <v>500</v>
      </c>
      <c r="K103" s="10"/>
      <c r="L103" s="10"/>
      <c r="M103" s="10"/>
      <c r="N103" s="10"/>
      <c r="O103" s="10"/>
    </row>
    <row r="104" spans="1:15" s="11" customFormat="1" ht="27.75" customHeight="1">
      <c r="A104" s="75"/>
      <c r="B104" s="36" t="s">
        <v>168</v>
      </c>
      <c r="C104" s="311"/>
      <c r="D104" s="311"/>
      <c r="E104" s="62"/>
      <c r="F104" s="62"/>
      <c r="G104" s="62"/>
      <c r="H104" s="30">
        <v>500</v>
      </c>
      <c r="I104" s="30">
        <v>0</v>
      </c>
      <c r="J104" s="66">
        <f>H104+I104</f>
        <v>500</v>
      </c>
      <c r="K104" s="10"/>
      <c r="L104" s="10"/>
      <c r="M104" s="10"/>
      <c r="N104" s="10"/>
      <c r="O104" s="10"/>
    </row>
    <row r="105" spans="1:15" s="11" customFormat="1" ht="26.25" customHeight="1">
      <c r="A105" s="92" t="s">
        <v>115</v>
      </c>
      <c r="B105" s="201" t="s">
        <v>169</v>
      </c>
      <c r="C105" s="288" t="s">
        <v>21</v>
      </c>
      <c r="D105" s="289"/>
      <c r="E105" s="167" t="s">
        <v>285</v>
      </c>
      <c r="F105" s="167" t="s">
        <v>85</v>
      </c>
      <c r="G105" s="167" t="s">
        <v>14</v>
      </c>
      <c r="H105" s="67">
        <f>H106</f>
        <v>500</v>
      </c>
      <c r="I105" s="67">
        <v>0</v>
      </c>
      <c r="J105" s="34">
        <f>J106</f>
        <v>500</v>
      </c>
      <c r="K105" s="10"/>
      <c r="L105" s="10"/>
      <c r="M105" s="10"/>
      <c r="N105" s="10"/>
      <c r="O105" s="10"/>
    </row>
    <row r="106" spans="1:15" s="11" customFormat="1" ht="27">
      <c r="A106" s="75"/>
      <c r="B106" s="36" t="s">
        <v>170</v>
      </c>
      <c r="C106" s="294"/>
      <c r="D106" s="295"/>
      <c r="E106" s="62"/>
      <c r="F106" s="62"/>
      <c r="G106" s="62"/>
      <c r="H106" s="30">
        <v>500</v>
      </c>
      <c r="I106" s="30">
        <v>0</v>
      </c>
      <c r="J106" s="66">
        <f>SUM(H106:I106)</f>
        <v>500</v>
      </c>
      <c r="K106" s="10"/>
      <c r="L106" s="10"/>
      <c r="M106" s="10"/>
      <c r="N106" s="10"/>
      <c r="O106" s="10"/>
    </row>
    <row r="107" spans="1:15" s="11" customFormat="1" ht="27" customHeight="1">
      <c r="A107" s="196" t="s">
        <v>171</v>
      </c>
      <c r="B107" s="71" t="s">
        <v>162</v>
      </c>
      <c r="C107" s="288" t="s">
        <v>21</v>
      </c>
      <c r="D107" s="289"/>
      <c r="E107" s="167" t="s">
        <v>286</v>
      </c>
      <c r="F107" s="167" t="s">
        <v>85</v>
      </c>
      <c r="G107" s="167" t="s">
        <v>14</v>
      </c>
      <c r="H107" s="25">
        <f>H108+H109</f>
        <v>1000</v>
      </c>
      <c r="I107" s="25">
        <f>I108+I109</f>
        <v>0</v>
      </c>
      <c r="J107" s="25">
        <f>H107+I107</f>
        <v>1000</v>
      </c>
      <c r="K107" s="10"/>
      <c r="L107" s="10"/>
      <c r="M107" s="10"/>
      <c r="N107" s="10"/>
      <c r="O107" s="10"/>
    </row>
    <row r="108" spans="1:15" s="11" customFormat="1" ht="27">
      <c r="A108" s="214"/>
      <c r="B108" s="112" t="s">
        <v>163</v>
      </c>
      <c r="C108" s="294"/>
      <c r="D108" s="295"/>
      <c r="E108" s="110"/>
      <c r="F108" s="110"/>
      <c r="G108" s="110"/>
      <c r="H108" s="111">
        <v>500</v>
      </c>
      <c r="I108" s="30">
        <v>0</v>
      </c>
      <c r="J108" s="66">
        <f>H108+I108</f>
        <v>500</v>
      </c>
      <c r="K108" s="10"/>
      <c r="L108" s="10"/>
      <c r="M108" s="10"/>
      <c r="N108" s="10"/>
      <c r="O108" s="10"/>
    </row>
    <row r="109" spans="1:15" s="11" customFormat="1" ht="13.5">
      <c r="A109" s="214"/>
      <c r="B109" s="112" t="s">
        <v>41</v>
      </c>
      <c r="C109" s="294"/>
      <c r="D109" s="295"/>
      <c r="E109" s="110"/>
      <c r="F109" s="110"/>
      <c r="G109" s="110"/>
      <c r="H109" s="111">
        <v>500</v>
      </c>
      <c r="I109" s="29">
        <v>0</v>
      </c>
      <c r="J109" s="66">
        <f>H109+I109</f>
        <v>500</v>
      </c>
      <c r="K109" s="10"/>
      <c r="L109" s="10"/>
      <c r="M109" s="10"/>
      <c r="N109" s="10"/>
      <c r="O109" s="10"/>
    </row>
    <row r="110" spans="1:15" s="11" customFormat="1" ht="20.25" customHeight="1" thickBot="1">
      <c r="A110" s="213"/>
      <c r="B110" s="193" t="s">
        <v>16</v>
      </c>
      <c r="C110" s="292" t="s">
        <v>21</v>
      </c>
      <c r="D110" s="292"/>
      <c r="E110" s="108"/>
      <c r="F110" s="108"/>
      <c r="G110" s="108"/>
      <c r="H110" s="109">
        <f>H98+H100+H105+H107</f>
        <v>4000</v>
      </c>
      <c r="I110" s="109">
        <f>I98+I100+I105+I107</f>
        <v>0</v>
      </c>
      <c r="J110" s="114">
        <f>H110+I110</f>
        <v>4000</v>
      </c>
      <c r="K110" s="10"/>
      <c r="L110" s="10"/>
      <c r="M110" s="10"/>
      <c r="N110" s="10"/>
      <c r="O110" s="10"/>
    </row>
    <row r="111" spans="1:15" s="11" customFormat="1" ht="14.25" thickBot="1">
      <c r="A111" s="216"/>
      <c r="B111" s="205" t="s">
        <v>17</v>
      </c>
      <c r="C111" s="291" t="s">
        <v>80</v>
      </c>
      <c r="D111" s="291"/>
      <c r="E111" s="79"/>
      <c r="F111" s="82"/>
      <c r="G111" s="82"/>
      <c r="H111" s="80">
        <f>H96+H110+H79</f>
        <v>17485</v>
      </c>
      <c r="I111" s="81">
        <f>I96+I110+I79</f>
        <v>7047</v>
      </c>
      <c r="J111" s="81">
        <f>J96+J110+J79</f>
        <v>24532</v>
      </c>
      <c r="K111" s="10"/>
      <c r="L111" s="10"/>
      <c r="M111" s="10"/>
      <c r="N111" s="10"/>
      <c r="O111" s="10"/>
    </row>
    <row r="112" spans="1:15" s="11" customFormat="1" ht="13.5">
      <c r="A112" s="210" t="s">
        <v>175</v>
      </c>
      <c r="B112" s="336" t="s">
        <v>174</v>
      </c>
      <c r="C112" s="336"/>
      <c r="D112" s="336"/>
      <c r="E112" s="336"/>
      <c r="F112" s="337"/>
      <c r="G112" s="101"/>
      <c r="H112" s="84"/>
      <c r="I112" s="85"/>
      <c r="J112" s="63"/>
      <c r="K112" s="10"/>
      <c r="L112" s="10"/>
      <c r="M112" s="10"/>
      <c r="N112" s="10"/>
      <c r="O112" s="10"/>
    </row>
    <row r="113" spans="1:15" s="11" customFormat="1" ht="26.25">
      <c r="A113" s="92" t="s">
        <v>56</v>
      </c>
      <c r="B113" s="206" t="s">
        <v>172</v>
      </c>
      <c r="C113" s="288" t="s">
        <v>181</v>
      </c>
      <c r="D113" s="289"/>
      <c r="E113" s="167" t="s">
        <v>287</v>
      </c>
      <c r="F113" s="167" t="s">
        <v>85</v>
      </c>
      <c r="G113" s="167" t="s">
        <v>14</v>
      </c>
      <c r="H113" s="67">
        <f>H114+H116</f>
        <v>2000</v>
      </c>
      <c r="I113" s="67">
        <f>I114+I116</f>
        <v>0</v>
      </c>
      <c r="J113" s="67">
        <f aca="true" t="shared" si="2" ref="J113:J119">H113+I113</f>
        <v>2000</v>
      </c>
      <c r="K113" s="10"/>
      <c r="L113" s="10"/>
      <c r="M113" s="10"/>
      <c r="N113" s="10"/>
      <c r="O113" s="10"/>
    </row>
    <row r="114" spans="1:15" s="11" customFormat="1" ht="13.5">
      <c r="A114" s="92"/>
      <c r="B114" s="206" t="s">
        <v>177</v>
      </c>
      <c r="C114" s="168"/>
      <c r="D114" s="169"/>
      <c r="E114" s="167"/>
      <c r="F114" s="165"/>
      <c r="G114" s="165"/>
      <c r="H114" s="67">
        <f>H115</f>
        <v>1000</v>
      </c>
      <c r="I114" s="67">
        <f>I115</f>
        <v>0</v>
      </c>
      <c r="J114" s="67">
        <f t="shared" si="2"/>
        <v>1000</v>
      </c>
      <c r="K114" s="10"/>
      <c r="L114" s="10"/>
      <c r="M114" s="10"/>
      <c r="N114" s="10"/>
      <c r="O114" s="10"/>
    </row>
    <row r="115" spans="1:15" s="11" customFormat="1" ht="27">
      <c r="A115" s="92"/>
      <c r="B115" s="61" t="s">
        <v>176</v>
      </c>
      <c r="C115" s="294"/>
      <c r="D115" s="295"/>
      <c r="E115" s="62"/>
      <c r="F115" s="62"/>
      <c r="G115" s="62"/>
      <c r="H115" s="30">
        <v>1000</v>
      </c>
      <c r="I115" s="30">
        <v>0</v>
      </c>
      <c r="J115" s="30">
        <f t="shared" si="2"/>
        <v>1000</v>
      </c>
      <c r="K115" s="10"/>
      <c r="L115" s="10"/>
      <c r="M115" s="10"/>
      <c r="N115" s="10"/>
      <c r="O115" s="10"/>
    </row>
    <row r="116" spans="1:15" s="11" customFormat="1" ht="13.5">
      <c r="A116" s="92"/>
      <c r="B116" s="206" t="s">
        <v>178</v>
      </c>
      <c r="C116" s="293"/>
      <c r="D116" s="293"/>
      <c r="E116" s="167"/>
      <c r="F116" s="165"/>
      <c r="G116" s="165"/>
      <c r="H116" s="67">
        <f>H117+H118</f>
        <v>1000</v>
      </c>
      <c r="I116" s="67">
        <f>I117+I118</f>
        <v>0</v>
      </c>
      <c r="J116" s="67">
        <f t="shared" si="2"/>
        <v>1000</v>
      </c>
      <c r="K116" s="10"/>
      <c r="L116" s="10"/>
      <c r="M116" s="10"/>
      <c r="N116" s="10"/>
      <c r="O116" s="10"/>
    </row>
    <row r="117" spans="1:15" s="11" customFormat="1" ht="13.5">
      <c r="A117" s="92"/>
      <c r="B117" s="61" t="s">
        <v>179</v>
      </c>
      <c r="C117" s="312"/>
      <c r="D117" s="313"/>
      <c r="E117" s="167"/>
      <c r="F117" s="62"/>
      <c r="G117" s="62"/>
      <c r="H117" s="30">
        <v>500</v>
      </c>
      <c r="I117" s="30">
        <v>0</v>
      </c>
      <c r="J117" s="30">
        <f t="shared" si="2"/>
        <v>500</v>
      </c>
      <c r="K117" s="10"/>
      <c r="L117" s="10"/>
      <c r="M117" s="10"/>
      <c r="N117" s="10"/>
      <c r="O117" s="10"/>
    </row>
    <row r="118" spans="1:15" s="11" customFormat="1" ht="14.25" thickBot="1">
      <c r="A118" s="103"/>
      <c r="B118" s="181" t="s">
        <v>180</v>
      </c>
      <c r="C118" s="349"/>
      <c r="D118" s="350"/>
      <c r="E118" s="161"/>
      <c r="F118" s="62"/>
      <c r="G118" s="62"/>
      <c r="H118" s="35">
        <v>500</v>
      </c>
      <c r="I118" s="35">
        <v>0</v>
      </c>
      <c r="J118" s="30">
        <f t="shared" si="2"/>
        <v>500</v>
      </c>
      <c r="K118" s="10"/>
      <c r="L118" s="10"/>
      <c r="M118" s="10"/>
      <c r="N118" s="10"/>
      <c r="O118" s="10"/>
    </row>
    <row r="119" spans="1:15" s="11" customFormat="1" ht="24.75" customHeight="1" thickBot="1">
      <c r="A119" s="217"/>
      <c r="B119" s="205" t="s">
        <v>182</v>
      </c>
      <c r="C119" s="278" t="s">
        <v>183</v>
      </c>
      <c r="D119" s="279"/>
      <c r="E119" s="79"/>
      <c r="F119" s="82"/>
      <c r="G119" s="82"/>
      <c r="H119" s="170">
        <f>H113</f>
        <v>2000</v>
      </c>
      <c r="I119" s="170">
        <f>I113</f>
        <v>0</v>
      </c>
      <c r="J119" s="171">
        <f t="shared" si="2"/>
        <v>2000</v>
      </c>
      <c r="K119" s="10"/>
      <c r="L119" s="10"/>
      <c r="M119" s="10"/>
      <c r="N119" s="10"/>
      <c r="O119" s="10"/>
    </row>
    <row r="120" spans="1:10" s="12" customFormat="1" ht="16.5" customHeight="1">
      <c r="A120" s="218" t="s">
        <v>96</v>
      </c>
      <c r="B120" s="283" t="s">
        <v>82</v>
      </c>
      <c r="C120" s="283"/>
      <c r="D120" s="283"/>
      <c r="E120" s="283"/>
      <c r="F120" s="264"/>
      <c r="G120" s="115"/>
      <c r="H120" s="116"/>
      <c r="I120" s="85"/>
      <c r="J120" s="85"/>
    </row>
    <row r="121" spans="1:15" s="11" customFormat="1" ht="18" customHeight="1">
      <c r="A121" s="195" t="s">
        <v>64</v>
      </c>
      <c r="B121" s="307" t="s">
        <v>57</v>
      </c>
      <c r="C121" s="307"/>
      <c r="D121" s="307"/>
      <c r="E121" s="307"/>
      <c r="F121" s="307"/>
      <c r="G121" s="308"/>
      <c r="H121" s="102"/>
      <c r="I121" s="87"/>
      <c r="J121" s="87"/>
      <c r="K121" s="10"/>
      <c r="L121" s="10"/>
      <c r="M121" s="10"/>
      <c r="N121" s="10"/>
      <c r="O121" s="10"/>
    </row>
    <row r="122" spans="1:15" s="11" customFormat="1" ht="27.75" customHeight="1">
      <c r="A122" s="196" t="s">
        <v>67</v>
      </c>
      <c r="B122" s="59" t="s">
        <v>95</v>
      </c>
      <c r="C122" s="288" t="s">
        <v>75</v>
      </c>
      <c r="D122" s="289"/>
      <c r="E122" s="60" t="s">
        <v>289</v>
      </c>
      <c r="F122" s="60" t="s">
        <v>85</v>
      </c>
      <c r="G122" s="60" t="s">
        <v>14</v>
      </c>
      <c r="H122" s="33">
        <f>H123</f>
        <v>1500</v>
      </c>
      <c r="I122" s="67">
        <f>I125+I123</f>
        <v>0</v>
      </c>
      <c r="J122" s="34">
        <f>J123</f>
        <v>1500</v>
      </c>
      <c r="K122" s="10"/>
      <c r="L122" s="10"/>
      <c r="M122" s="10"/>
      <c r="N122" s="10"/>
      <c r="O122" s="10"/>
    </row>
    <row r="123" spans="1:15" s="11" customFormat="1" ht="13.5">
      <c r="A123" s="219"/>
      <c r="B123" s="88" t="s">
        <v>184</v>
      </c>
      <c r="C123" s="294" t="s">
        <v>288</v>
      </c>
      <c r="D123" s="295"/>
      <c r="E123" s="43"/>
      <c r="F123" s="43"/>
      <c r="G123" s="43"/>
      <c r="H123" s="29">
        <v>1500</v>
      </c>
      <c r="I123" s="30">
        <v>0</v>
      </c>
      <c r="J123" s="66">
        <f>H123+I123</f>
        <v>1500</v>
      </c>
      <c r="K123" s="10"/>
      <c r="L123" s="10"/>
      <c r="M123" s="10"/>
      <c r="N123" s="10"/>
      <c r="O123" s="10"/>
    </row>
    <row r="124" spans="1:15" s="11" customFormat="1" ht="30" customHeight="1">
      <c r="A124" s="196" t="s">
        <v>71</v>
      </c>
      <c r="B124" s="59" t="s">
        <v>187</v>
      </c>
      <c r="C124" s="288" t="s">
        <v>75</v>
      </c>
      <c r="D124" s="289"/>
      <c r="E124" s="60" t="s">
        <v>290</v>
      </c>
      <c r="F124" s="60" t="s">
        <v>85</v>
      </c>
      <c r="G124" s="60" t="s">
        <v>14</v>
      </c>
      <c r="H124" s="33">
        <f>H125</f>
        <v>1100</v>
      </c>
      <c r="I124" s="67">
        <f>I127+I125</f>
        <v>0</v>
      </c>
      <c r="J124" s="34">
        <f>J125</f>
        <v>1100</v>
      </c>
      <c r="K124" s="10"/>
      <c r="L124" s="10"/>
      <c r="M124" s="10"/>
      <c r="N124" s="10"/>
      <c r="O124" s="10"/>
    </row>
    <row r="125" spans="1:15" s="11" customFormat="1" ht="13.5">
      <c r="A125" s="219"/>
      <c r="B125" s="88" t="s">
        <v>41</v>
      </c>
      <c r="C125" s="294" t="s">
        <v>288</v>
      </c>
      <c r="D125" s="295"/>
      <c r="E125" s="43"/>
      <c r="F125" s="43"/>
      <c r="G125" s="43"/>
      <c r="H125" s="29">
        <v>1100</v>
      </c>
      <c r="I125" s="30">
        <v>0</v>
      </c>
      <c r="J125" s="66">
        <f aca="true" t="shared" si="3" ref="J125:J132">H125+I125</f>
        <v>1100</v>
      </c>
      <c r="K125" s="10"/>
      <c r="L125" s="10"/>
      <c r="M125" s="10"/>
      <c r="N125" s="10"/>
      <c r="O125" s="10"/>
    </row>
    <row r="126" spans="1:15" s="11" customFormat="1" ht="21" customHeight="1">
      <c r="A126" s="196" t="s">
        <v>76</v>
      </c>
      <c r="B126" s="59" t="s">
        <v>55</v>
      </c>
      <c r="C126" s="288" t="s">
        <v>29</v>
      </c>
      <c r="D126" s="289"/>
      <c r="E126" s="60" t="s">
        <v>291</v>
      </c>
      <c r="F126" s="60" t="s">
        <v>85</v>
      </c>
      <c r="G126" s="60" t="s">
        <v>14</v>
      </c>
      <c r="H126" s="96">
        <f>H127+H128</f>
        <v>2000</v>
      </c>
      <c r="I126" s="96">
        <f>I127</f>
        <v>0</v>
      </c>
      <c r="J126" s="34">
        <f t="shared" si="3"/>
        <v>2000</v>
      </c>
      <c r="K126" s="10"/>
      <c r="L126" s="10"/>
      <c r="M126" s="10"/>
      <c r="N126" s="10"/>
      <c r="O126" s="10"/>
    </row>
    <row r="127" spans="1:15" s="11" customFormat="1" ht="27" customHeight="1">
      <c r="A127" s="75"/>
      <c r="B127" s="36" t="s">
        <v>186</v>
      </c>
      <c r="C127" s="311"/>
      <c r="D127" s="311"/>
      <c r="E127" s="62"/>
      <c r="F127" s="62"/>
      <c r="G127" s="62"/>
      <c r="H127" s="30">
        <v>1500</v>
      </c>
      <c r="I127" s="30">
        <v>0</v>
      </c>
      <c r="J127" s="66">
        <f t="shared" si="3"/>
        <v>1500</v>
      </c>
      <c r="K127" s="10"/>
      <c r="L127" s="10"/>
      <c r="M127" s="10"/>
      <c r="N127" s="10"/>
      <c r="O127" s="10"/>
    </row>
    <row r="128" spans="1:15" s="11" customFormat="1" ht="27" customHeight="1">
      <c r="A128" s="75"/>
      <c r="B128" s="36" t="s">
        <v>253</v>
      </c>
      <c r="C128" s="294"/>
      <c r="D128" s="295"/>
      <c r="E128" s="62"/>
      <c r="F128" s="62"/>
      <c r="G128" s="62"/>
      <c r="H128" s="30">
        <v>500</v>
      </c>
      <c r="I128" s="30">
        <v>0</v>
      </c>
      <c r="J128" s="66">
        <f t="shared" si="3"/>
        <v>500</v>
      </c>
      <c r="K128" s="10"/>
      <c r="L128" s="10"/>
      <c r="M128" s="10"/>
      <c r="N128" s="10"/>
      <c r="O128" s="10"/>
    </row>
    <row r="129" spans="1:15" s="11" customFormat="1" ht="27" customHeight="1">
      <c r="A129" s="92" t="s">
        <v>229</v>
      </c>
      <c r="B129" s="201" t="s">
        <v>211</v>
      </c>
      <c r="C129" s="288" t="s">
        <v>29</v>
      </c>
      <c r="D129" s="289"/>
      <c r="E129" s="60" t="s">
        <v>292</v>
      </c>
      <c r="F129" s="60" t="s">
        <v>85</v>
      </c>
      <c r="G129" s="60" t="s">
        <v>14</v>
      </c>
      <c r="H129" s="67">
        <f>H130</f>
        <v>1500</v>
      </c>
      <c r="I129" s="67">
        <f>I130</f>
        <v>0</v>
      </c>
      <c r="J129" s="34">
        <f t="shared" si="3"/>
        <v>1500</v>
      </c>
      <c r="K129" s="10"/>
      <c r="L129" s="10"/>
      <c r="M129" s="10"/>
      <c r="N129" s="10"/>
      <c r="O129" s="10"/>
    </row>
    <row r="130" spans="1:15" s="11" customFormat="1" ht="27" customHeight="1">
      <c r="A130" s="104"/>
      <c r="B130" s="186" t="s">
        <v>188</v>
      </c>
      <c r="C130" s="281" t="s">
        <v>288</v>
      </c>
      <c r="D130" s="282"/>
      <c r="E130" s="31"/>
      <c r="F130" s="31"/>
      <c r="G130" s="31"/>
      <c r="H130" s="35">
        <v>1500</v>
      </c>
      <c r="I130" s="35">
        <v>0</v>
      </c>
      <c r="J130" s="70">
        <f t="shared" si="3"/>
        <v>1500</v>
      </c>
      <c r="K130" s="10"/>
      <c r="L130" s="10"/>
      <c r="M130" s="10"/>
      <c r="N130" s="10"/>
      <c r="O130" s="10"/>
    </row>
    <row r="131" spans="1:15" s="11" customFormat="1" ht="27" customHeight="1">
      <c r="A131" s="92" t="s">
        <v>230</v>
      </c>
      <c r="B131" s="201" t="s">
        <v>94</v>
      </c>
      <c r="C131" s="288" t="s">
        <v>75</v>
      </c>
      <c r="D131" s="289"/>
      <c r="E131" s="60" t="s">
        <v>293</v>
      </c>
      <c r="F131" s="60" t="s">
        <v>85</v>
      </c>
      <c r="G131" s="60" t="s">
        <v>14</v>
      </c>
      <c r="H131" s="67">
        <f>H132</f>
        <v>500</v>
      </c>
      <c r="I131" s="67">
        <f>I132</f>
        <v>0</v>
      </c>
      <c r="J131" s="34">
        <f t="shared" si="3"/>
        <v>500</v>
      </c>
      <c r="K131" s="10"/>
      <c r="L131" s="10"/>
      <c r="M131" s="10"/>
      <c r="N131" s="10"/>
      <c r="O131" s="10"/>
    </row>
    <row r="132" spans="1:15" s="11" customFormat="1" ht="27" customHeight="1" thickBot="1">
      <c r="A132" s="107"/>
      <c r="B132" s="154" t="s">
        <v>254</v>
      </c>
      <c r="C132" s="285" t="s">
        <v>288</v>
      </c>
      <c r="D132" s="286"/>
      <c r="E132" s="69"/>
      <c r="F132" s="69"/>
      <c r="G132" s="69"/>
      <c r="H132" s="141">
        <v>500</v>
      </c>
      <c r="I132" s="141">
        <v>0</v>
      </c>
      <c r="J132" s="166">
        <f t="shared" si="3"/>
        <v>500</v>
      </c>
      <c r="K132" s="10"/>
      <c r="L132" s="10"/>
      <c r="M132" s="10"/>
      <c r="N132" s="10"/>
      <c r="O132" s="10"/>
    </row>
    <row r="133" spans="1:15" s="11" customFormat="1" ht="31.5" customHeight="1" thickBot="1">
      <c r="A133" s="194"/>
      <c r="B133" s="193" t="s">
        <v>58</v>
      </c>
      <c r="C133" s="292" t="s">
        <v>81</v>
      </c>
      <c r="D133" s="292"/>
      <c r="E133" s="108"/>
      <c r="F133" s="108"/>
      <c r="G133" s="108"/>
      <c r="H133" s="109">
        <f>H122+H124+H126+H129+H131</f>
        <v>6600</v>
      </c>
      <c r="I133" s="109">
        <f>I122+I124+I126+I129</f>
        <v>0</v>
      </c>
      <c r="J133" s="121">
        <f>H133+I133</f>
        <v>6600</v>
      </c>
      <c r="K133" s="10"/>
      <c r="L133" s="10"/>
      <c r="M133" s="10"/>
      <c r="N133" s="10"/>
      <c r="O133" s="10"/>
    </row>
    <row r="134" spans="1:15" s="11" customFormat="1" ht="31.5" customHeight="1">
      <c r="A134" s="240" t="s">
        <v>265</v>
      </c>
      <c r="B134" s="298" t="s">
        <v>262</v>
      </c>
      <c r="C134" s="299"/>
      <c r="D134" s="299"/>
      <c r="E134" s="299"/>
      <c r="F134" s="299"/>
      <c r="G134" s="300"/>
      <c r="H134" s="118"/>
      <c r="I134" s="118"/>
      <c r="J134" s="239"/>
      <c r="K134" s="10"/>
      <c r="L134" s="10"/>
      <c r="M134" s="10"/>
      <c r="N134" s="10"/>
      <c r="O134" s="10"/>
    </row>
    <row r="135" spans="1:15" s="11" customFormat="1" ht="31.5" customHeight="1">
      <c r="A135" s="92" t="s">
        <v>266</v>
      </c>
      <c r="B135" s="93" t="s">
        <v>264</v>
      </c>
      <c r="C135" s="301" t="s">
        <v>216</v>
      </c>
      <c r="D135" s="302"/>
      <c r="E135" s="237" t="s">
        <v>294</v>
      </c>
      <c r="F135" s="237" t="s">
        <v>295</v>
      </c>
      <c r="G135" s="237" t="s">
        <v>14</v>
      </c>
      <c r="H135" s="34">
        <f>H136</f>
        <v>1000</v>
      </c>
      <c r="I135" s="34">
        <f>I136</f>
        <v>0</v>
      </c>
      <c r="J135" s="34">
        <f>J136</f>
        <v>1000</v>
      </c>
      <c r="K135" s="10"/>
      <c r="L135" s="10"/>
      <c r="M135" s="10"/>
      <c r="N135" s="10"/>
      <c r="O135" s="10"/>
    </row>
    <row r="136" spans="1:15" s="11" customFormat="1" ht="18" customHeight="1" thickBot="1">
      <c r="A136" s="104"/>
      <c r="B136" s="251" t="s">
        <v>306</v>
      </c>
      <c r="C136" s="303"/>
      <c r="D136" s="304"/>
      <c r="E136" s="242"/>
      <c r="F136" s="242"/>
      <c r="G136" s="242"/>
      <c r="H136" s="70">
        <v>1000</v>
      </c>
      <c r="I136" s="70">
        <v>0</v>
      </c>
      <c r="J136" s="70">
        <f>H136+I136</f>
        <v>1000</v>
      </c>
      <c r="K136" s="10"/>
      <c r="L136" s="10"/>
      <c r="M136" s="10"/>
      <c r="N136" s="10"/>
      <c r="O136" s="10"/>
    </row>
    <row r="137" spans="1:15" s="11" customFormat="1" ht="31.5" customHeight="1" thickBot="1">
      <c r="A137" s="243"/>
      <c r="B137" s="244" t="s">
        <v>267</v>
      </c>
      <c r="C137" s="305" t="s">
        <v>81</v>
      </c>
      <c r="D137" s="306"/>
      <c r="E137" s="245"/>
      <c r="F137" s="245"/>
      <c r="G137" s="245"/>
      <c r="H137" s="246">
        <f>H135</f>
        <v>1000</v>
      </c>
      <c r="I137" s="246">
        <f>I135</f>
        <v>0</v>
      </c>
      <c r="J137" s="246">
        <f>J135</f>
        <v>1000</v>
      </c>
      <c r="K137" s="10"/>
      <c r="L137" s="10"/>
      <c r="M137" s="10"/>
      <c r="N137" s="10"/>
      <c r="O137" s="10"/>
    </row>
    <row r="138" spans="1:15" s="11" customFormat="1" ht="27" customHeight="1">
      <c r="A138" s="191" t="s">
        <v>101</v>
      </c>
      <c r="B138" s="309" t="s">
        <v>220</v>
      </c>
      <c r="C138" s="310"/>
      <c r="D138" s="310"/>
      <c r="E138" s="310"/>
      <c r="F138" s="310"/>
      <c r="G138" s="310"/>
      <c r="H138" s="95"/>
      <c r="I138" s="95"/>
      <c r="J138" s="241"/>
      <c r="K138" s="10"/>
      <c r="L138" s="10"/>
      <c r="M138" s="10"/>
      <c r="N138" s="10"/>
      <c r="O138" s="10"/>
    </row>
    <row r="139" spans="1:15" s="11" customFormat="1" ht="27" customHeight="1">
      <c r="A139" s="196" t="s">
        <v>66</v>
      </c>
      <c r="B139" s="307" t="s">
        <v>221</v>
      </c>
      <c r="C139" s="307"/>
      <c r="D139" s="307"/>
      <c r="E139" s="307"/>
      <c r="F139" s="307"/>
      <c r="G139" s="308"/>
      <c r="H139" s="102"/>
      <c r="I139" s="87"/>
      <c r="J139" s="87"/>
      <c r="K139" s="10"/>
      <c r="L139" s="10"/>
      <c r="M139" s="10"/>
      <c r="N139" s="10"/>
      <c r="O139" s="10"/>
    </row>
    <row r="140" spans="1:15" s="11" customFormat="1" ht="27" customHeight="1">
      <c r="A140" s="196" t="s">
        <v>224</v>
      </c>
      <c r="B140" s="201" t="s">
        <v>225</v>
      </c>
      <c r="C140" s="301" t="s">
        <v>226</v>
      </c>
      <c r="D140" s="302"/>
      <c r="E140" s="237" t="s">
        <v>296</v>
      </c>
      <c r="F140" s="237" t="s">
        <v>97</v>
      </c>
      <c r="G140" s="237" t="s">
        <v>14</v>
      </c>
      <c r="H140" s="34">
        <f>H141+H142+H143</f>
        <v>1500</v>
      </c>
      <c r="I140" s="34">
        <f>I141+I142+I143</f>
        <v>0</v>
      </c>
      <c r="J140" s="34">
        <f aca="true" t="shared" si="4" ref="J140:J146">H140+I140</f>
        <v>1500</v>
      </c>
      <c r="K140" s="10"/>
      <c r="L140" s="10"/>
      <c r="M140" s="10"/>
      <c r="N140" s="10"/>
      <c r="O140" s="10"/>
    </row>
    <row r="141" spans="1:15" s="11" customFormat="1" ht="27" customHeight="1">
      <c r="A141" s="220"/>
      <c r="B141" s="36" t="s">
        <v>179</v>
      </c>
      <c r="C141" s="294"/>
      <c r="D141" s="295"/>
      <c r="E141" s="192"/>
      <c r="F141" s="192"/>
      <c r="G141" s="192"/>
      <c r="H141" s="87">
        <v>500</v>
      </c>
      <c r="I141" s="87">
        <v>0</v>
      </c>
      <c r="J141" s="87">
        <f t="shared" si="4"/>
        <v>500</v>
      </c>
      <c r="K141" s="10"/>
      <c r="L141" s="10"/>
      <c r="M141" s="10"/>
      <c r="N141" s="10"/>
      <c r="O141" s="10"/>
    </row>
    <row r="142" spans="1:15" s="11" customFormat="1" ht="27" customHeight="1">
      <c r="A142" s="220"/>
      <c r="B142" s="36" t="s">
        <v>227</v>
      </c>
      <c r="C142" s="294"/>
      <c r="D142" s="295"/>
      <c r="E142" s="192"/>
      <c r="F142" s="192"/>
      <c r="G142" s="192"/>
      <c r="H142" s="87">
        <v>500</v>
      </c>
      <c r="I142" s="87">
        <v>0</v>
      </c>
      <c r="J142" s="87">
        <f t="shared" si="4"/>
        <v>500</v>
      </c>
      <c r="K142" s="10"/>
      <c r="L142" s="10"/>
      <c r="M142" s="10"/>
      <c r="N142" s="10"/>
      <c r="O142" s="10"/>
    </row>
    <row r="143" spans="1:15" s="11" customFormat="1" ht="27" customHeight="1">
      <c r="A143" s="104"/>
      <c r="B143" s="186" t="s">
        <v>228</v>
      </c>
      <c r="C143" s="281"/>
      <c r="D143" s="282"/>
      <c r="E143" s="31"/>
      <c r="F143" s="31"/>
      <c r="G143" s="31"/>
      <c r="H143" s="35">
        <v>500</v>
      </c>
      <c r="I143" s="35">
        <v>0</v>
      </c>
      <c r="J143" s="230">
        <f t="shared" si="4"/>
        <v>500</v>
      </c>
      <c r="K143" s="10"/>
      <c r="L143" s="10"/>
      <c r="M143" s="10"/>
      <c r="N143" s="10"/>
      <c r="O143" s="10"/>
    </row>
    <row r="144" spans="1:15" s="11" customFormat="1" ht="31.5" customHeight="1">
      <c r="A144" s="196" t="s">
        <v>255</v>
      </c>
      <c r="B144" s="93" t="s">
        <v>256</v>
      </c>
      <c r="C144" s="288" t="s">
        <v>257</v>
      </c>
      <c r="D144" s="289"/>
      <c r="E144" s="167" t="s">
        <v>297</v>
      </c>
      <c r="F144" s="167" t="s">
        <v>85</v>
      </c>
      <c r="G144" s="167" t="s">
        <v>14</v>
      </c>
      <c r="H144" s="67">
        <f>H145</f>
        <v>500</v>
      </c>
      <c r="I144" s="67">
        <f>I145</f>
        <v>0</v>
      </c>
      <c r="J144" s="34">
        <f t="shared" si="4"/>
        <v>500</v>
      </c>
      <c r="K144" s="10"/>
      <c r="L144" s="10"/>
      <c r="M144" s="10"/>
      <c r="N144" s="10"/>
      <c r="O144" s="10"/>
    </row>
    <row r="145" spans="1:15" s="11" customFormat="1" ht="27" customHeight="1" thickBot="1">
      <c r="A145" s="107"/>
      <c r="B145" s="68" t="s">
        <v>263</v>
      </c>
      <c r="C145" s="285"/>
      <c r="D145" s="286"/>
      <c r="E145" s="69"/>
      <c r="F145" s="69"/>
      <c r="G145" s="69"/>
      <c r="H145" s="141">
        <v>500</v>
      </c>
      <c r="I145" s="141">
        <v>0</v>
      </c>
      <c r="J145" s="197">
        <f t="shared" si="4"/>
        <v>500</v>
      </c>
      <c r="K145" s="10"/>
      <c r="L145" s="10"/>
      <c r="M145" s="10"/>
      <c r="N145" s="10"/>
      <c r="O145" s="10"/>
    </row>
    <row r="146" spans="1:15" s="11" customFormat="1" ht="36.75" customHeight="1" thickBot="1">
      <c r="A146" s="221"/>
      <c r="B146" s="193" t="s">
        <v>222</v>
      </c>
      <c r="C146" s="292" t="s">
        <v>223</v>
      </c>
      <c r="D146" s="292"/>
      <c r="E146" s="108"/>
      <c r="F146" s="108"/>
      <c r="G146" s="108"/>
      <c r="H146" s="109">
        <f>H140+H144</f>
        <v>2000</v>
      </c>
      <c r="I146" s="109">
        <f>I140</f>
        <v>0</v>
      </c>
      <c r="J146" s="121">
        <f t="shared" si="4"/>
        <v>2000</v>
      </c>
      <c r="K146" s="10"/>
      <c r="L146" s="10"/>
      <c r="M146" s="10"/>
      <c r="N146" s="10"/>
      <c r="O146" s="10"/>
    </row>
    <row r="147" spans="1:10" s="12" customFormat="1" ht="16.5" customHeight="1">
      <c r="A147" s="222" t="s">
        <v>231</v>
      </c>
      <c r="B147" s="347" t="s">
        <v>63</v>
      </c>
      <c r="C147" s="347"/>
      <c r="D147" s="347"/>
      <c r="E147" s="347"/>
      <c r="F147" s="348"/>
      <c r="G147" s="117"/>
      <c r="H147" s="118"/>
      <c r="I147" s="85"/>
      <c r="J147" s="85"/>
    </row>
    <row r="148" spans="1:10" s="12" customFormat="1" ht="14.25">
      <c r="A148" s="223" t="s">
        <v>64</v>
      </c>
      <c r="B148" s="334" t="s">
        <v>35</v>
      </c>
      <c r="C148" s="334"/>
      <c r="D148" s="334"/>
      <c r="E148" s="334"/>
      <c r="F148" s="335"/>
      <c r="G148" s="91"/>
      <c r="H148" s="33"/>
      <c r="I148" s="87"/>
      <c r="J148" s="34"/>
    </row>
    <row r="149" spans="1:10" s="12" customFormat="1" ht="20.25" customHeight="1">
      <c r="A149" s="196" t="s">
        <v>232</v>
      </c>
      <c r="B149" s="238" t="s">
        <v>36</v>
      </c>
      <c r="C149" s="301" t="s">
        <v>37</v>
      </c>
      <c r="D149" s="302"/>
      <c r="E149" s="237" t="s">
        <v>298</v>
      </c>
      <c r="F149" s="237" t="s">
        <v>97</v>
      </c>
      <c r="G149" s="237" t="s">
        <v>14</v>
      </c>
      <c r="H149" s="33">
        <f>H150+H151</f>
        <v>4050</v>
      </c>
      <c r="I149" s="34">
        <f>I150</f>
        <v>0</v>
      </c>
      <c r="J149" s="34">
        <f aca="true" t="shared" si="5" ref="J149:J162">H149+I149</f>
        <v>4050</v>
      </c>
    </row>
    <row r="150" spans="1:10" s="12" customFormat="1" ht="40.5">
      <c r="A150" s="224"/>
      <c r="B150" s="36" t="s">
        <v>189</v>
      </c>
      <c r="C150" s="280"/>
      <c r="D150" s="280"/>
      <c r="E150" s="90"/>
      <c r="F150" s="90"/>
      <c r="G150" s="90"/>
      <c r="H150" s="65">
        <v>3900</v>
      </c>
      <c r="I150" s="66">
        <v>0</v>
      </c>
      <c r="J150" s="66">
        <f t="shared" si="5"/>
        <v>3900</v>
      </c>
    </row>
    <row r="151" spans="1:10" s="12" customFormat="1" ht="14.25">
      <c r="A151" s="173"/>
      <c r="B151" s="36" t="s">
        <v>190</v>
      </c>
      <c r="C151" s="296"/>
      <c r="D151" s="297"/>
      <c r="E151" s="90"/>
      <c r="F151" s="90"/>
      <c r="G151" s="90"/>
      <c r="H151" s="66">
        <v>150</v>
      </c>
      <c r="I151" s="66">
        <v>0</v>
      </c>
      <c r="J151" s="66">
        <f t="shared" si="5"/>
        <v>150</v>
      </c>
    </row>
    <row r="152" spans="1:10" s="12" customFormat="1" ht="14.25">
      <c r="A152" s="196" t="s">
        <v>233</v>
      </c>
      <c r="B152" s="238" t="s">
        <v>38</v>
      </c>
      <c r="C152" s="301" t="s">
        <v>37</v>
      </c>
      <c r="D152" s="302"/>
      <c r="E152" s="237" t="s">
        <v>299</v>
      </c>
      <c r="F152" s="237" t="s">
        <v>97</v>
      </c>
      <c r="G152" s="237" t="s">
        <v>14</v>
      </c>
      <c r="H152" s="25">
        <f>SUM(H153:H157)+H158</f>
        <v>4600</v>
      </c>
      <c r="I152" s="96">
        <f>SUM(I153:I157)</f>
        <v>0</v>
      </c>
      <c r="J152" s="96">
        <f t="shared" si="5"/>
        <v>4600</v>
      </c>
    </row>
    <row r="153" spans="1:10" s="12" customFormat="1" ht="40.5">
      <c r="A153" s="219"/>
      <c r="B153" s="36" t="s">
        <v>191</v>
      </c>
      <c r="C153" s="280"/>
      <c r="D153" s="280"/>
      <c r="E153" s="90"/>
      <c r="F153" s="90"/>
      <c r="G153" s="90"/>
      <c r="H153" s="65">
        <v>420</v>
      </c>
      <c r="I153" s="66">
        <v>0</v>
      </c>
      <c r="J153" s="66">
        <f t="shared" si="5"/>
        <v>420</v>
      </c>
    </row>
    <row r="154" spans="1:10" s="12" customFormat="1" ht="40.5">
      <c r="A154" s="75"/>
      <c r="B154" s="36" t="s">
        <v>192</v>
      </c>
      <c r="C154" s="280"/>
      <c r="D154" s="280"/>
      <c r="E154" s="90"/>
      <c r="F154" s="90"/>
      <c r="G154" s="90"/>
      <c r="H154" s="65">
        <v>220</v>
      </c>
      <c r="I154" s="66">
        <v>0</v>
      </c>
      <c r="J154" s="66">
        <f t="shared" si="5"/>
        <v>220</v>
      </c>
    </row>
    <row r="155" spans="1:10" s="12" customFormat="1" ht="40.5">
      <c r="A155" s="219"/>
      <c r="B155" s="36" t="s">
        <v>193</v>
      </c>
      <c r="C155" s="296"/>
      <c r="D155" s="297"/>
      <c r="E155" s="90"/>
      <c r="F155" s="90"/>
      <c r="G155" s="90"/>
      <c r="H155" s="65">
        <v>970</v>
      </c>
      <c r="I155" s="66">
        <v>0</v>
      </c>
      <c r="J155" s="66">
        <f t="shared" si="5"/>
        <v>970</v>
      </c>
    </row>
    <row r="156" spans="1:10" s="12" customFormat="1" ht="40.5" customHeight="1">
      <c r="A156" s="75"/>
      <c r="B156" s="36" t="s">
        <v>194</v>
      </c>
      <c r="C156" s="296"/>
      <c r="D156" s="297"/>
      <c r="E156" s="90"/>
      <c r="F156" s="90"/>
      <c r="G156" s="90"/>
      <c r="H156" s="65">
        <v>410</v>
      </c>
      <c r="I156" s="66">
        <v>0</v>
      </c>
      <c r="J156" s="66">
        <f t="shared" si="5"/>
        <v>410</v>
      </c>
    </row>
    <row r="157" spans="1:10" s="12" customFormat="1" ht="27">
      <c r="A157" s="75"/>
      <c r="B157" s="36" t="s">
        <v>195</v>
      </c>
      <c r="C157" s="296"/>
      <c r="D157" s="297"/>
      <c r="E157" s="90"/>
      <c r="F157" s="90"/>
      <c r="G157" s="90"/>
      <c r="H157" s="65">
        <v>530</v>
      </c>
      <c r="I157" s="66">
        <v>0</v>
      </c>
      <c r="J157" s="66">
        <f t="shared" si="5"/>
        <v>530</v>
      </c>
    </row>
    <row r="158" spans="1:10" s="12" customFormat="1" ht="27" customHeight="1">
      <c r="A158" s="75"/>
      <c r="B158" s="201" t="s">
        <v>196</v>
      </c>
      <c r="C158" s="296"/>
      <c r="D158" s="297"/>
      <c r="E158" s="90"/>
      <c r="F158" s="90"/>
      <c r="G158" s="90"/>
      <c r="H158" s="87">
        <f>H159+H160+H161+H162</f>
        <v>2050</v>
      </c>
      <c r="I158" s="87">
        <f>I159+I160+I161+I162</f>
        <v>0</v>
      </c>
      <c r="J158" s="87">
        <f t="shared" si="5"/>
        <v>2050</v>
      </c>
    </row>
    <row r="159" spans="1:10" s="12" customFormat="1" ht="27">
      <c r="A159" s="75"/>
      <c r="B159" s="36" t="s">
        <v>197</v>
      </c>
      <c r="C159" s="296"/>
      <c r="D159" s="297"/>
      <c r="E159" s="90"/>
      <c r="F159" s="90"/>
      <c r="G159" s="90"/>
      <c r="H159" s="66">
        <v>720</v>
      </c>
      <c r="I159" s="66">
        <v>0</v>
      </c>
      <c r="J159" s="66">
        <f t="shared" si="5"/>
        <v>720</v>
      </c>
    </row>
    <row r="160" spans="1:10" s="12" customFormat="1" ht="40.5">
      <c r="A160" s="75"/>
      <c r="B160" s="36" t="s">
        <v>198</v>
      </c>
      <c r="C160" s="296"/>
      <c r="D160" s="297"/>
      <c r="E160" s="90"/>
      <c r="F160" s="90"/>
      <c r="G160" s="90"/>
      <c r="H160" s="66">
        <v>570</v>
      </c>
      <c r="I160" s="66">
        <v>0</v>
      </c>
      <c r="J160" s="66">
        <f t="shared" si="5"/>
        <v>570</v>
      </c>
    </row>
    <row r="161" spans="1:10" s="12" customFormat="1" ht="40.5">
      <c r="A161" s="75"/>
      <c r="B161" s="36" t="s">
        <v>199</v>
      </c>
      <c r="C161" s="296"/>
      <c r="D161" s="297"/>
      <c r="E161" s="90"/>
      <c r="F161" s="90"/>
      <c r="G161" s="90"/>
      <c r="H161" s="66">
        <v>600</v>
      </c>
      <c r="I161" s="66">
        <v>0</v>
      </c>
      <c r="J161" s="66">
        <f t="shared" si="5"/>
        <v>600</v>
      </c>
    </row>
    <row r="162" spans="1:10" s="12" customFormat="1" ht="40.5">
      <c r="A162" s="75"/>
      <c r="B162" s="36" t="s">
        <v>200</v>
      </c>
      <c r="C162" s="296"/>
      <c r="D162" s="297"/>
      <c r="E162" s="90"/>
      <c r="F162" s="90"/>
      <c r="G162" s="90"/>
      <c r="H162" s="66">
        <v>160</v>
      </c>
      <c r="I162" s="66">
        <v>0</v>
      </c>
      <c r="J162" s="66">
        <f t="shared" si="5"/>
        <v>160</v>
      </c>
    </row>
    <row r="163" spans="1:10" s="12" customFormat="1" ht="30" customHeight="1">
      <c r="A163" s="196" t="s">
        <v>234</v>
      </c>
      <c r="B163" s="238" t="s">
        <v>39</v>
      </c>
      <c r="C163" s="301" t="s">
        <v>37</v>
      </c>
      <c r="D163" s="302"/>
      <c r="E163" s="237" t="s">
        <v>300</v>
      </c>
      <c r="F163" s="237" t="s">
        <v>97</v>
      </c>
      <c r="G163" s="237" t="s">
        <v>14</v>
      </c>
      <c r="H163" s="33">
        <f>H164+H165+H167+H168+H169+H170+H171</f>
        <v>5650</v>
      </c>
      <c r="I163" s="34">
        <f>SUM(I164:I171)</f>
        <v>0</v>
      </c>
      <c r="J163" s="34">
        <f>SUM(H163:I163)</f>
        <v>5650</v>
      </c>
    </row>
    <row r="164" spans="1:10" s="12" customFormat="1" ht="27">
      <c r="A164" s="219"/>
      <c r="B164" s="36" t="s">
        <v>201</v>
      </c>
      <c r="C164" s="280"/>
      <c r="D164" s="280"/>
      <c r="E164" s="90"/>
      <c r="F164" s="90"/>
      <c r="G164" s="90"/>
      <c r="H164" s="65">
        <v>550</v>
      </c>
      <c r="I164" s="66">
        <v>0</v>
      </c>
      <c r="J164" s="66">
        <f aca="true" t="shared" si="6" ref="J164:J171">H164+I164</f>
        <v>550</v>
      </c>
    </row>
    <row r="165" spans="1:10" s="12" customFormat="1" ht="27">
      <c r="A165" s="215"/>
      <c r="B165" s="36" t="s">
        <v>202</v>
      </c>
      <c r="C165" s="280"/>
      <c r="D165" s="280"/>
      <c r="E165" s="90"/>
      <c r="F165" s="90"/>
      <c r="G165" s="90"/>
      <c r="H165" s="65">
        <v>150</v>
      </c>
      <c r="I165" s="66">
        <v>0</v>
      </c>
      <c r="J165" s="66">
        <f t="shared" si="6"/>
        <v>150</v>
      </c>
    </row>
    <row r="166" spans="1:10" s="12" customFormat="1" ht="14.25" hidden="1">
      <c r="A166" s="215"/>
      <c r="B166" s="36" t="s">
        <v>108</v>
      </c>
      <c r="C166" s="280"/>
      <c r="D166" s="280"/>
      <c r="E166" s="90"/>
      <c r="F166" s="90"/>
      <c r="G166" s="90"/>
      <c r="H166" s="65">
        <f>60-60</f>
        <v>0</v>
      </c>
      <c r="I166" s="66"/>
      <c r="J166" s="66">
        <f t="shared" si="6"/>
        <v>0</v>
      </c>
    </row>
    <row r="167" spans="1:10" s="12" customFormat="1" ht="38.25" customHeight="1">
      <c r="A167" s="215"/>
      <c r="B167" s="36" t="s">
        <v>203</v>
      </c>
      <c r="C167" s="280"/>
      <c r="D167" s="280"/>
      <c r="E167" s="90"/>
      <c r="F167" s="90"/>
      <c r="G167" s="90"/>
      <c r="H167" s="65">
        <v>3000</v>
      </c>
      <c r="I167" s="66">
        <v>0</v>
      </c>
      <c r="J167" s="66">
        <f t="shared" si="6"/>
        <v>3000</v>
      </c>
    </row>
    <row r="168" spans="1:10" s="12" customFormat="1" ht="27">
      <c r="A168" s="215"/>
      <c r="B168" s="36" t="s">
        <v>204</v>
      </c>
      <c r="C168" s="280"/>
      <c r="D168" s="280"/>
      <c r="E168" s="90"/>
      <c r="F168" s="90"/>
      <c r="G168" s="90"/>
      <c r="H168" s="65">
        <v>1000</v>
      </c>
      <c r="I168" s="66">
        <v>0</v>
      </c>
      <c r="J168" s="66">
        <f t="shared" si="6"/>
        <v>1000</v>
      </c>
    </row>
    <row r="169" spans="1:10" s="12" customFormat="1" ht="54">
      <c r="A169" s="215"/>
      <c r="B169" s="36" t="s">
        <v>205</v>
      </c>
      <c r="C169" s="280"/>
      <c r="D169" s="280"/>
      <c r="E169" s="90"/>
      <c r="F169" s="90"/>
      <c r="G169" s="90"/>
      <c r="H169" s="65">
        <v>400</v>
      </c>
      <c r="I169" s="66">
        <v>0</v>
      </c>
      <c r="J169" s="66">
        <f t="shared" si="6"/>
        <v>400</v>
      </c>
    </row>
    <row r="170" spans="1:10" s="12" customFormat="1" ht="40.5">
      <c r="A170" s="215"/>
      <c r="B170" s="36" t="s">
        <v>206</v>
      </c>
      <c r="C170" s="280"/>
      <c r="D170" s="280"/>
      <c r="E170" s="90"/>
      <c r="F170" s="90"/>
      <c r="G170" s="90"/>
      <c r="H170" s="65">
        <v>300</v>
      </c>
      <c r="I170" s="66">
        <v>0</v>
      </c>
      <c r="J170" s="66">
        <f t="shared" si="6"/>
        <v>300</v>
      </c>
    </row>
    <row r="171" spans="1:10" s="12" customFormat="1" ht="41.25" thickBot="1">
      <c r="A171" s="214"/>
      <c r="B171" s="36" t="s">
        <v>207</v>
      </c>
      <c r="C171" s="280"/>
      <c r="D171" s="280"/>
      <c r="E171" s="90"/>
      <c r="F171" s="90"/>
      <c r="G171" s="90"/>
      <c r="H171" s="65">
        <v>250</v>
      </c>
      <c r="I171" s="66">
        <v>0</v>
      </c>
      <c r="J171" s="66">
        <f t="shared" si="6"/>
        <v>250</v>
      </c>
    </row>
    <row r="172" spans="1:10" s="12" customFormat="1" ht="27" customHeight="1" thickBot="1">
      <c r="A172" s="225"/>
      <c r="B172" s="207" t="s">
        <v>40</v>
      </c>
      <c r="C172" s="266" t="s">
        <v>37</v>
      </c>
      <c r="D172" s="266"/>
      <c r="E172" s="76" t="s">
        <v>98</v>
      </c>
      <c r="F172" s="76" t="s">
        <v>97</v>
      </c>
      <c r="G172" s="76" t="s">
        <v>14</v>
      </c>
      <c r="H172" s="77">
        <f>H149+H152+H163</f>
        <v>14300</v>
      </c>
      <c r="I172" s="77">
        <f>I149+I152+I163</f>
        <v>0</v>
      </c>
      <c r="J172" s="78">
        <f>SUM(H172:I172)</f>
        <v>14300</v>
      </c>
    </row>
    <row r="173" spans="1:10" s="12" customFormat="1" ht="41.25" customHeight="1" thickBot="1">
      <c r="A173" s="216"/>
      <c r="B173" s="205" t="s">
        <v>65</v>
      </c>
      <c r="C173" s="278" t="s">
        <v>103</v>
      </c>
      <c r="D173" s="279"/>
      <c r="E173" s="79"/>
      <c r="F173" s="82"/>
      <c r="G173" s="82"/>
      <c r="H173" s="80">
        <f>H172</f>
        <v>14300</v>
      </c>
      <c r="I173" s="81">
        <f>I172</f>
        <v>0</v>
      </c>
      <c r="J173" s="81">
        <f>SUM(H173:I173)</f>
        <v>14300</v>
      </c>
    </row>
    <row r="174" spans="1:10" s="12" customFormat="1" ht="27.75" customHeight="1">
      <c r="A174" s="226" t="s">
        <v>235</v>
      </c>
      <c r="B174" s="283" t="s">
        <v>69</v>
      </c>
      <c r="C174" s="283"/>
      <c r="D174" s="283"/>
      <c r="E174" s="283"/>
      <c r="F174" s="264"/>
      <c r="G174" s="83"/>
      <c r="H174" s="84"/>
      <c r="I174" s="85"/>
      <c r="J174" s="63"/>
    </row>
    <row r="175" spans="1:10" s="12" customFormat="1" ht="41.25" customHeight="1" thickBot="1">
      <c r="A175" s="198" t="s">
        <v>236</v>
      </c>
      <c r="B175" s="154" t="s">
        <v>208</v>
      </c>
      <c r="C175" s="265" t="s">
        <v>102</v>
      </c>
      <c r="D175" s="265"/>
      <c r="E175" s="199" t="s">
        <v>301</v>
      </c>
      <c r="F175" s="199" t="s">
        <v>97</v>
      </c>
      <c r="G175" s="199" t="s">
        <v>14</v>
      </c>
      <c r="H175" s="166">
        <v>1500</v>
      </c>
      <c r="I175" s="197">
        <v>0</v>
      </c>
      <c r="J175" s="166">
        <f>H175+I175</f>
        <v>1500</v>
      </c>
    </row>
    <row r="176" spans="1:10" s="12" customFormat="1" ht="15" thickBot="1">
      <c r="A176" s="153"/>
      <c r="B176" s="208" t="s">
        <v>74</v>
      </c>
      <c r="C176" s="317" t="s">
        <v>104</v>
      </c>
      <c r="D176" s="317"/>
      <c r="E176" s="131"/>
      <c r="F176" s="131"/>
      <c r="G176" s="131"/>
      <c r="H176" s="132">
        <f>H175</f>
        <v>1500</v>
      </c>
      <c r="I176" s="133" t="s">
        <v>28</v>
      </c>
      <c r="J176" s="134">
        <f>J175</f>
        <v>1500</v>
      </c>
    </row>
    <row r="177" spans="1:10" s="12" customFormat="1" ht="16.5" thickBot="1">
      <c r="A177" s="227"/>
      <c r="B177" s="331" t="s">
        <v>11</v>
      </c>
      <c r="C177" s="332"/>
      <c r="D177" s="332"/>
      <c r="E177" s="332"/>
      <c r="F177" s="333"/>
      <c r="G177" s="120"/>
      <c r="H177" s="232">
        <f>H111+H119+H133+H173+H176+H146+H137</f>
        <v>44885</v>
      </c>
      <c r="I177" s="232">
        <f>I111+I119+I133+I173</f>
        <v>7047</v>
      </c>
      <c r="J177" s="233">
        <f>SUM(H177:I177)</f>
        <v>51932</v>
      </c>
    </row>
    <row r="178" spans="1:10" s="13" customFormat="1" ht="54.75" customHeight="1" thickBot="1">
      <c r="A178" s="328" t="s">
        <v>259</v>
      </c>
      <c r="B178" s="329"/>
      <c r="C178" s="329"/>
      <c r="D178" s="329"/>
      <c r="E178" s="329"/>
      <c r="F178" s="329"/>
      <c r="G178" s="330"/>
      <c r="H178" s="231">
        <f>H49+H177</f>
        <v>66642.7</v>
      </c>
      <c r="I178" s="231">
        <f>I177</f>
        <v>7047</v>
      </c>
      <c r="J178" s="231">
        <f>H178+I178</f>
        <v>73689.7</v>
      </c>
    </row>
    <row r="179" spans="1:10" ht="13.5">
      <c r="A179" s="5"/>
      <c r="B179" s="14"/>
      <c r="C179" s="15"/>
      <c r="D179" s="15"/>
      <c r="E179" s="15"/>
      <c r="F179" s="15"/>
      <c r="G179" s="15"/>
      <c r="H179" s="15"/>
      <c r="I179" s="15"/>
      <c r="J179" s="6"/>
    </row>
    <row r="180" spans="1:10" ht="13.5">
      <c r="A180" s="2"/>
      <c r="B180" s="2"/>
      <c r="C180" s="16"/>
      <c r="D180" s="16"/>
      <c r="E180" s="16"/>
      <c r="F180" s="16"/>
      <c r="G180" s="16"/>
      <c r="H180" s="16"/>
      <c r="I180" s="16"/>
      <c r="J180" s="17"/>
    </row>
  </sheetData>
  <mergeCells count="179">
    <mergeCell ref="C141:D141"/>
    <mergeCell ref="C142:D142"/>
    <mergeCell ref="C144:D144"/>
    <mergeCell ref="C87:D87"/>
    <mergeCell ref="C96:D96"/>
    <mergeCell ref="C118:D118"/>
    <mergeCell ref="C92:D92"/>
    <mergeCell ref="C93:D93"/>
    <mergeCell ref="C131:D131"/>
    <mergeCell ref="C99:D99"/>
    <mergeCell ref="C149:D149"/>
    <mergeCell ref="C152:D152"/>
    <mergeCell ref="C163:D163"/>
    <mergeCell ref="C143:D143"/>
    <mergeCell ref="C153:D153"/>
    <mergeCell ref="C157:D157"/>
    <mergeCell ref="C156:D156"/>
    <mergeCell ref="C154:D154"/>
    <mergeCell ref="C151:D151"/>
    <mergeCell ref="B147:F147"/>
    <mergeCell ref="C90:D90"/>
    <mergeCell ref="C95:D95"/>
    <mergeCell ref="C105:D105"/>
    <mergeCell ref="C89:D89"/>
    <mergeCell ref="C98:D98"/>
    <mergeCell ref="C100:D100"/>
    <mergeCell ref="C103:D103"/>
    <mergeCell ref="C104:D104"/>
    <mergeCell ref="C27:D27"/>
    <mergeCell ref="B44:G44"/>
    <mergeCell ref="C45:D45"/>
    <mergeCell ref="C32:D32"/>
    <mergeCell ref="B40:G40"/>
    <mergeCell ref="C34:D34"/>
    <mergeCell ref="C35:D35"/>
    <mergeCell ref="B43:G43"/>
    <mergeCell ref="C29:D29"/>
    <mergeCell ref="C28:D28"/>
    <mergeCell ref="B46:G46"/>
    <mergeCell ref="C61:D61"/>
    <mergeCell ref="B112:F112"/>
    <mergeCell ref="C115:D115"/>
    <mergeCell ref="C91:D91"/>
    <mergeCell ref="B97:G97"/>
    <mergeCell ref="C108:D108"/>
    <mergeCell ref="C64:D64"/>
    <mergeCell ref="C66:D66"/>
    <mergeCell ref="C67:D67"/>
    <mergeCell ref="C69:D69"/>
    <mergeCell ref="C68:D68"/>
    <mergeCell ref="C86:D86"/>
    <mergeCell ref="C77:D77"/>
    <mergeCell ref="C85:D85"/>
    <mergeCell ref="C84:D84"/>
    <mergeCell ref="C83:D83"/>
    <mergeCell ref="C79:D79"/>
    <mergeCell ref="C82:D82"/>
    <mergeCell ref="C81:D81"/>
    <mergeCell ref="C47:D47"/>
    <mergeCell ref="C60:D60"/>
    <mergeCell ref="C59:D59"/>
    <mergeCell ref="B51:F51"/>
    <mergeCell ref="B49:F49"/>
    <mergeCell ref="B50:F50"/>
    <mergeCell ref="B48:F48"/>
    <mergeCell ref="C53:D53"/>
    <mergeCell ref="C57:D57"/>
    <mergeCell ref="B52:G52"/>
    <mergeCell ref="C56:D56"/>
    <mergeCell ref="C55:D55"/>
    <mergeCell ref="C54:D54"/>
    <mergeCell ref="C58:D58"/>
    <mergeCell ref="C62:D62"/>
    <mergeCell ref="C76:D76"/>
    <mergeCell ref="C74:D74"/>
    <mergeCell ref="C75:D75"/>
    <mergeCell ref="C63:D63"/>
    <mergeCell ref="C72:D72"/>
    <mergeCell ref="C73:D73"/>
    <mergeCell ref="C71:D71"/>
    <mergeCell ref="C65:D65"/>
    <mergeCell ref="C70:D70"/>
    <mergeCell ref="C78:D78"/>
    <mergeCell ref="B80:G80"/>
    <mergeCell ref="A178:G178"/>
    <mergeCell ref="B177:F177"/>
    <mergeCell ref="B148:F148"/>
    <mergeCell ref="C150:D150"/>
    <mergeCell ref="C162:D162"/>
    <mergeCell ref="C170:D170"/>
    <mergeCell ref="C167:D167"/>
    <mergeCell ref="C158:D158"/>
    <mergeCell ref="C176:D176"/>
    <mergeCell ref="E1:J1"/>
    <mergeCell ref="B39:F39"/>
    <mergeCell ref="B15:F15"/>
    <mergeCell ref="B31:F31"/>
    <mergeCell ref="C33:D33"/>
    <mergeCell ref="C38:D38"/>
    <mergeCell ref="J13:J14"/>
    <mergeCell ref="E13:E14"/>
    <mergeCell ref="C26:D26"/>
    <mergeCell ref="C25:D25"/>
    <mergeCell ref="A13:A14"/>
    <mergeCell ref="C21:D21"/>
    <mergeCell ref="H13:I13"/>
    <mergeCell ref="B13:B14"/>
    <mergeCell ref="G13:G14"/>
    <mergeCell ref="B16:F16"/>
    <mergeCell ref="C17:D17"/>
    <mergeCell ref="C18:D18"/>
    <mergeCell ref="C19:D19"/>
    <mergeCell ref="F13:F14"/>
    <mergeCell ref="C2:J2"/>
    <mergeCell ref="C4:J4"/>
    <mergeCell ref="A11:J11"/>
    <mergeCell ref="B3:J3"/>
    <mergeCell ref="C6:J6"/>
    <mergeCell ref="A9:J9"/>
    <mergeCell ref="A10:J10"/>
    <mergeCell ref="C5:J5"/>
    <mergeCell ref="C42:D42"/>
    <mergeCell ref="C30:D30"/>
    <mergeCell ref="C20:D20"/>
    <mergeCell ref="C13:D14"/>
    <mergeCell ref="C24:D24"/>
    <mergeCell ref="C41:D41"/>
    <mergeCell ref="C36:D36"/>
    <mergeCell ref="C37:D37"/>
    <mergeCell ref="B23:F23"/>
    <mergeCell ref="B22:F22"/>
    <mergeCell ref="C168:D168"/>
    <mergeCell ref="C169:D169"/>
    <mergeCell ref="B174:F174"/>
    <mergeCell ref="C175:D175"/>
    <mergeCell ref="C171:D171"/>
    <mergeCell ref="C173:D173"/>
    <mergeCell ref="C172:D172"/>
    <mergeCell ref="C166:D166"/>
    <mergeCell ref="C109:D109"/>
    <mergeCell ref="C133:D133"/>
    <mergeCell ref="C129:D129"/>
    <mergeCell ref="C130:D130"/>
    <mergeCell ref="B120:F120"/>
    <mergeCell ref="C124:D124"/>
    <mergeCell ref="C123:D123"/>
    <mergeCell ref="C126:D126"/>
    <mergeCell ref="C159:D159"/>
    <mergeCell ref="C165:D165"/>
    <mergeCell ref="C161:D161"/>
    <mergeCell ref="C160:D160"/>
    <mergeCell ref="C164:D164"/>
    <mergeCell ref="C106:D106"/>
    <mergeCell ref="C127:D127"/>
    <mergeCell ref="B121:G121"/>
    <mergeCell ref="C117:D117"/>
    <mergeCell ref="C119:D119"/>
    <mergeCell ref="C125:D125"/>
    <mergeCell ref="C113:D113"/>
    <mergeCell ref="C155:D155"/>
    <mergeCell ref="B134:G134"/>
    <mergeCell ref="C135:D135"/>
    <mergeCell ref="C136:D136"/>
    <mergeCell ref="C137:D137"/>
    <mergeCell ref="B139:G139"/>
    <mergeCell ref="C146:D146"/>
    <mergeCell ref="B138:G138"/>
    <mergeCell ref="C140:D140"/>
    <mergeCell ref="C145:D145"/>
    <mergeCell ref="C132:D132"/>
    <mergeCell ref="C94:D94"/>
    <mergeCell ref="C122:D122"/>
    <mergeCell ref="C101:D101"/>
    <mergeCell ref="C111:D111"/>
    <mergeCell ref="C110:D110"/>
    <mergeCell ref="C107:D107"/>
    <mergeCell ref="C102:D102"/>
    <mergeCell ref="C116:D116"/>
    <mergeCell ref="C128:D128"/>
  </mergeCells>
  <printOptions horizontalCentered="1"/>
  <pageMargins left="0.984251968503937" right="0.5905511811023623" top="0.5905511811023623" bottom="0.984251968503937" header="0.5118110236220472" footer="0.5118110236220472"/>
  <pageSetup fitToHeight="7" fitToWidth="1" horizontalDpi="600" verticalDpi="600" orientation="portrait" paperSize="9" scale="63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User</cp:lastModifiedBy>
  <cp:lastPrinted>2008-11-10T06:27:51Z</cp:lastPrinted>
  <dcterms:created xsi:type="dcterms:W3CDTF">2005-01-13T11:18:31Z</dcterms:created>
  <dcterms:modified xsi:type="dcterms:W3CDTF">2008-11-27T09:45:20Z</dcterms:modified>
  <cp:category/>
  <cp:version/>
  <cp:contentType/>
  <cp:contentStatus/>
</cp:coreProperties>
</file>