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SIGN" localSheetId="0">'Бюджет'!$A$16:$H$16</definedName>
  </definedNames>
  <calcPr fullCalcOnLoad="1"/>
</workbook>
</file>

<file path=xl/sharedStrings.xml><?xml version="1.0" encoding="utf-8"?>
<sst xmlns="http://schemas.openxmlformats.org/spreadsheetml/2006/main" count="644" uniqueCount="513">
  <si>
    <t>КЦСР</t>
  </si>
  <si>
    <t>5200000</t>
  </si>
  <si>
    <t>Муниципальная программа "Развитие образования в Кировском муниципальном районе Ленинградской области"</t>
  </si>
  <si>
    <t>5210000</t>
  </si>
  <si>
    <t>Подпрограмма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</si>
  <si>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5210024</t>
  </si>
  <si>
    <t>Расходы на обеспечение деятельности муниципальных казенных учреждений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</si>
  <si>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5210025</t>
  </si>
  <si>
    <t>Предоставление муниципальным бюджетным и автономным учреждениям субсидий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</si>
  <si>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5211113</t>
  </si>
  <si>
    <t>Расходы на оплату коммунальных услуг муниципальных бюджетных учреждений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</si>
  <si>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5211177</t>
  </si>
  <si>
    <t>Оснащение оборудованием детских дошкольных организаций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</si>
  <si>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5211178</t>
  </si>
  <si>
    <t>Организация  семейных дошкольных групп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</si>
  <si>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5211180</t>
  </si>
  <si>
    <t>Обновление содержания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</si>
  <si>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5211181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</si>
  <si>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</si>
  <si>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5211182</t>
  </si>
  <si>
    <t>Организация групп кратковременного пребывания и групп предшкольного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Ленинградской области "Развитие образования в Кировском муниципальном районе Ленинградской области"</t>
  </si>
  <si>
    <t>5217008</t>
  </si>
  <si>
    <t>Исполнение расходных обязательств в соответствии с планами мероприятий ("дорожными картами") по реализации указов Президента Российской Федерации от 7 мая 2012 года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</si>
  <si>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5217045</t>
  </si>
  <si>
    <t>Организация разнообразных форм предоставления дошкольного и предшкольного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</si>
  <si>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5217047</t>
  </si>
  <si>
    <t>Строительство и реконструкция объектов для организации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</si>
  <si>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5217049</t>
  </si>
  <si>
    <t>Укрепление материально-технической базы учреждений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</si>
  <si>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5217136</t>
  </si>
  <si>
    <t>Выплата компенсации части родительский платы за присмотр и уход за ребенком в образовательных организациях, реализующих основную общеобразовательную программу дошкольного образования, в Ленинградской области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</si>
  <si>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5218002</t>
  </si>
  <si>
    <t>Выкуп зданий детских садов для организации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</si>
  <si>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5218059</t>
  </si>
  <si>
    <t>Строительство детского сада на 280 мест в г.Шлиссельбург, Кировский район,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</si>
  <si>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5218060</t>
  </si>
  <si>
    <t>Организация реконструкции детского сада на 55 мест г.Шлиссельбург, Кировский район,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</si>
  <si>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5218064</t>
  </si>
  <si>
    <t>Строительство детской дошкольной организации на 220 мест в г.Кировск, Бульвар Партизанской славы, д.7 в рамках подпрограммы "Развитие дошкольного образования детей Кировского муниципального района Ленинградской области" муниципальной программы Ленинградской области "Развитие образования в Кировском муниципальном районе Ленинградской области"</t>
  </si>
  <si>
    <t>5218065</t>
  </si>
  <si>
    <t>Строительство детской дошкольной организации на 155 мест в г.Отрадное, ул.Новая, д.9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</si>
  <si>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5220000</t>
  </si>
  <si>
    <t>Подпрограмма "Развитие начального общего, основного общего и среднего общего образования детей 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</si>
  <si>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5220024</t>
  </si>
  <si>
    <t>Расходы на обеспечение деятельности муниципальных казенных учреждений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</si>
  <si>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5220025</t>
  </si>
  <si>
    <t>Предоставление муниципальным бюджетным и автономным учреждениям субсидий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</si>
  <si>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5221123</t>
  </si>
  <si>
    <t>Расходы на оплату коммунальных услуг муниципальных бюджетных учреждений общего образования 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</si>
  <si>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5221183</t>
  </si>
  <si>
    <t>Обновление содержания общего образования и  развитие сети общеобразовательных учреждений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</si>
  <si>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5221184</t>
  </si>
  <si>
    <t>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</si>
  <si>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5221187</t>
  </si>
  <si>
    <t>Оснащение учебно-лабораторным оборудованием организаций, работающих по ФГОС,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</si>
  <si>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5221188</t>
  </si>
  <si>
    <t>Государственная регламентация деятельности образовательных организаций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</si>
  <si>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5221195</t>
  </si>
  <si>
    <t>Организация групп продленного дня в образовательных организациях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 "</t>
  </si>
  <si>
    <t>5227051</t>
  </si>
  <si>
    <t>Укрепление материально-технической базы организаций общего образования в рамках подпрограммы 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</si>
  <si>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5230000</t>
  </si>
  <si>
    <t>Подпрограмма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</si>
  <si>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5230025</t>
  </si>
  <si>
    <t>Предоставление муниципальным бюджетным и автономным учреждениям субсидий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</si>
  <si>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5231133</t>
  </si>
  <si>
    <t>Расходы на оплату коммунальных услуг муниципальных бюджетных учреждений дополнительного образования 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</si>
  <si>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5231186</t>
  </si>
  <si>
    <t>Развитие системы образования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</si>
  <si>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5231189</t>
  </si>
  <si>
    <t>Поддержка талантливой молодежи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</si>
  <si>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5240000</t>
  </si>
  <si>
    <t>Подпрограмма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</si>
  <si>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5241190</t>
  </si>
  <si>
    <t>Развитие кадрового потенциала системы дошкольного, общего и дополнительного образования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</si>
  <si>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5241191</t>
  </si>
  <si>
    <t>Поощрение педагогических работников района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</si>
  <si>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5241192</t>
  </si>
  <si>
    <t>Развитие кадровых ресурсов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</si>
  <si>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5241193</t>
  </si>
  <si>
    <t>Проведение аттестации рабочих мест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</si>
  <si>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5241194</t>
  </si>
  <si>
    <t>Проведение периодического медицинского осмотра работников образовательных учреждений 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</si>
  <si>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5247058</t>
  </si>
  <si>
    <t>Расходы за счет субсидий на строительство жилья для педагогических работников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</si>
  <si>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5247135</t>
  </si>
  <si>
    <t>Обеспечение государственных гарантий реализации прав на получение общедоступного и бесплатного дошкольного образования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</si>
  <si>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5247153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</si>
  <si>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</si>
  <si>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5248058</t>
  </si>
  <si>
    <t>Обеспечение жильем педагогических работников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</si>
  <si>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5250000</t>
  </si>
  <si>
    <t>Подпрограмма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</si>
  <si>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5251215</t>
  </si>
  <si>
    <t>Развитие электронного и дистанционного обучения в образовательных организациях в рамках подпрограммы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</si>
  <si>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5251227</t>
  </si>
  <si>
    <t>Приобретение компьютерного оборудования для образовательных организаций в целях информатизации обучения в рамках подпрограммы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</si>
  <si>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5251230</t>
  </si>
  <si>
    <t>Техническое сопровождение в целях информатизации обучения учащихся в рамках подпрограммы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</si>
  <si>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5257050</t>
  </si>
  <si>
    <t>Обновление содержания общего образования, создание современной образовательной среды и развитие сети общеобразовательных организаций в рамках подпрограммы "Информатизация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</si>
  <si>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5257051</t>
  </si>
  <si>
    <t>Укрепление материально-технической базы организаций общего образования в рамках подпрограммы "Информатизация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</si>
  <si>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5260000</t>
  </si>
  <si>
    <t>Подпрограмма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</si>
  <si>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5261222</t>
  </si>
  <si>
    <t>Проведение мероприятий, направленных на организацию охраны участников образовательного процесса,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</si>
  <si>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5261225</t>
  </si>
  <si>
    <t>Обслуживание системы водоочистки образовательных организаций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</si>
  <si>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5261226</t>
  </si>
  <si>
    <t>Благоустройство территорий образовательных организаций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</si>
  <si>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5261229</t>
  </si>
  <si>
    <t>Организация отдыха и оздоровления детей и подростков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</si>
  <si>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5267060</t>
  </si>
  <si>
    <t>Организация отдыха и оздоровления детей и подростков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</si>
  <si>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5267144</t>
  </si>
  <si>
    <t>Предоставление питания на бесплатной основе обучающимся в общеобразовательных учреждениях, расположенных на территории Ленинградской области,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</si>
  <si>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5270000</t>
  </si>
  <si>
    <t>Подпрограмма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</si>
  <si>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5271216</t>
  </si>
  <si>
    <t>Обслуживание АПС в муниципальных образовательных организациях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</si>
  <si>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5271217</t>
  </si>
  <si>
    <t>Обеспечение функционирования канала связи с пожарными частями в муниципальных образовательных организациях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</si>
  <si>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5271218</t>
  </si>
  <si>
    <t>Обслуживание охранной тревожной сигнализации в муниципальных образовательных организациях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</si>
  <si>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5271219</t>
  </si>
  <si>
    <t>Обеспечение муниципальных образовательных организаций  системой молниезащиты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</si>
  <si>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5271220</t>
  </si>
  <si>
    <t>Организация мероприятий по комплексной безопасности муниципальных образовательных организаций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</si>
  <si>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5271234</t>
  </si>
  <si>
    <t>Организация охраны в муниципальных образовательных организациях путем экстреннего вызова группы задержания вневедомственной охраны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</si>
  <si>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5271244</t>
  </si>
  <si>
    <t>Обеспечение деятельности дорожного движения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</si>
  <si>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5280000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</si>
  <si>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</si>
  <si>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5281231</t>
  </si>
  <si>
    <t>Укрепление материально-технической базы учреждений дошкольного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</si>
  <si>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5281232</t>
  </si>
  <si>
    <t>Укрепление материально-технической базы учреждений общего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</si>
  <si>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5281233</t>
  </si>
  <si>
    <t>Укрепление материально-технической базы учреждений дополнительного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</t>
  </si>
  <si>
    <t>5287049</t>
  </si>
  <si>
    <t>Укрепление материально-технической базы учреждений дошкольного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</si>
  <si>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5287051</t>
  </si>
  <si>
    <t>Укрепление материально-технической базы организаций общего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</si>
  <si>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5287057</t>
  </si>
  <si>
    <t>Укрепление материально-технической базы организаций дополнительного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</si>
  <si>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5300000</t>
  </si>
  <si>
    <t>Муниципальная программа "Социальная поддержка отдельных категорий граждан Кировского района Ленинградской области"</t>
  </si>
  <si>
    <t>5310000</t>
  </si>
  <si>
    <t>Подпрограмма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</si>
  <si>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5315137</t>
  </si>
  <si>
    <t>Предоставление отдельных мер социальной поддержки граждан, подвергшихся воздействию радиации,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</si>
  <si>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5315220</t>
  </si>
  <si>
    <t>Предоставление ежегодной денежной выплаты лицам, награжденным нагрудным знаком «Почетный донор России»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</si>
  <si>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5315250</t>
  </si>
  <si>
    <t>Оплата жилищно-коммунальных услуг отдельным категориям граждан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</si>
  <si>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5315280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</si>
  <si>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</si>
  <si>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5317107</t>
  </si>
  <si>
    <t>Предоставление государственной социальной помощи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</si>
  <si>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5317109</t>
  </si>
  <si>
    <t>Предоставление ежемесячного денежного вознаграждения лицам, удостоенным звания "Ветеран труда Ленинградской области"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</si>
  <si>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5317113</t>
  </si>
  <si>
    <t>Предоставление субсидий на оплату жилого помещения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</si>
  <si>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5317115</t>
  </si>
  <si>
    <t>Обеспечение бесплатного изготовления и ремонта зубных протезов ветеранам труда, труженикам тыла, жертвам политических репрессий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</si>
  <si>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5317116</t>
  </si>
  <si>
    <t>Предоставление социального пособия на погребение и возмещение стоимости услуг специализированной службе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</si>
  <si>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5317117</t>
  </si>
  <si>
    <t>Предоставление ежегодной денежной компенсации расходов на бензин, ремонт, техническое обслуживание транспортных средств и запасные части к ним отдельным категориям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</si>
  <si>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5317118</t>
  </si>
  <si>
    <t>Предоставление единовременной выплаты лицам, постоянно проживающим на территории Ленинградской области и состоящим в браке 50, 60, 70 и 75 лет,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</si>
  <si>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5317155</t>
  </si>
  <si>
    <t>Предоставление мер социальной поддержки в виде ежемесячных денежных выплат ветеранам труда, жертвам политических репрессий, труженикам тыла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</si>
  <si>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5317156</t>
  </si>
  <si>
    <t>Предоставление мер социальной поддержки в виде: ежемесячной денежной компенсации части расходов по оплате жилого помещения и коммунальных услуг ветеранам труда, жертвам политических репрессий, ежемесячной денежной компенсации расходов или части расходов по оплате жилья и коммунальных услуг специалистам, проживающим и работающим в сельской местности и поселках городского типа в Ленинградской области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</si>
  <si>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5317165</t>
  </si>
  <si>
    <t>Предоставление ежемесячной денежной компенсации расходов на автомобильное топливо отдельным категориям инвалидов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</si>
  <si>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5317166</t>
  </si>
  <si>
    <t>Предоставление ежемесячной денежной выплаты гражданам, родившимся в период с 3 сентября 1927 года по 2 сентября 1945 года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</si>
  <si>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5320000</t>
  </si>
  <si>
    <t>Подпрограмма "Модернизация и развитие социального обслуживания населения" муниципальной программы "Социальная поддержка отдельных категорий граждан Кировского района Ленинградской области"</t>
  </si>
  <si>
    <t>5321213</t>
  </si>
  <si>
    <t>Укрепление материально-технической базы учреждений социального обслуживания населения в рамках подпрограммы "Модернизация и развитие социального обслуживания населения" муниципальной программы "Социальная поддержка отдельных категорий граждан Кировского района Ленинградской области"</t>
  </si>
  <si>
    <t>5327120</t>
  </si>
  <si>
    <t>Предоставление социального обслуживания гражданам пожилого возраста, инвалидам и гражданам, находящимся в трудной жизненной ситуации, детям-инвалидам, детям с ограниченными возможностями, несовершеннолетним детям и семьям с детьми, находящимся в трудной жизненной ситуации на предоставление социального обслуживания населению в рамках подпрограммы "Модернизация и развитие социального обслуживания населения" муниципальной программы "Социальная поддержка отдельных категорий граждан Кировского района Ленинградской области"</t>
  </si>
  <si>
    <t>5330000</t>
  </si>
  <si>
    <t>Подпрограмма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</si>
  <si>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5331077</t>
  </si>
  <si>
    <t>Проведение мероприятий 2 этапа "Семья" комплексной профилактической операции "Подросток"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</si>
  <si>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5331078</t>
  </si>
  <si>
    <t>Профилактика семейного неблагополучия и укрепления института семьи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</si>
  <si>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5331214</t>
  </si>
  <si>
    <t>Организация оздоровления, отдыха и занятости детей из семей, находящихся в трудной жизненной ситуации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</si>
  <si>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5335084</t>
  </si>
  <si>
    <t>Предоставление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</si>
  <si>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5335380</t>
  </si>
  <si>
    <t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</si>
  <si>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5337060</t>
  </si>
  <si>
    <t>Организация отдыха и оздоровления детей и подростков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</si>
  <si>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5337130</t>
  </si>
  <si>
    <t>Предоставление материнского капитала при рождении (усыновлении) третьего и последующего ребенка (детей)в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</si>
  <si>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5337131</t>
  </si>
  <si>
    <t>Предоставление ежемесячной денежной выплаты семьям в случае рождения (усыновления (удочерения) третьего ребенка и последующих детей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</si>
  <si>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5337157</t>
  </si>
  <si>
    <t>Предоставление ежемесячной денежной компенсации на полноценное питание беременным женщинам, кормящим матерям, а также детям в возрасте до трех лет со среднедушевым доходом, размер которого не превышает величины прожиточного минимума на душу населения, установленной в Ленинградской области; мер социальной поддержки семьям с детьми, проживающим в Ленинградской области, в виде ежемесячных пособий на детей и единовременных пособий при рождении детей,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</si>
  <si>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5337158</t>
  </si>
  <si>
    <t>Предоставление мер социальной поддержки многодетным и приемным семьям в виде: ежемесячной денежной компенсации на оплату жилого помещения и коммунальных услуг; ежегодной денежной компенсации на каждого из детей, обучающихся в общеобразовательных организациях; бесплатного проезда на внутригородском транспорте (кроме такси)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</si>
  <si>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5340000</t>
  </si>
  <si>
    <t>Подпрограмма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</si>
  <si>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5340308</t>
  </si>
  <si>
    <t>Доплаты к пенсиям муниципальных служащих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</si>
  <si>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5341082</t>
  </si>
  <si>
    <t>Внедрение и поддержание технологии социального обслуживания по оказанию экстренной помощи на дому пожилым людям и инвалидам «Тревожная кнопка»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</si>
  <si>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5341084</t>
  </si>
  <si>
    <t>Актуализация деятельности пунктов безвозмездного предоставления во временное пользование технических средств реабилитации и предметов ухода за пожилыми людьми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</si>
  <si>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5341085</t>
  </si>
  <si>
    <t>Проведение мероприятий, посвященных  70-летию Победы в Великой Отечественной войне,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</si>
  <si>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5341086</t>
  </si>
  <si>
    <t>Проведение мероприятия, посвященного Международному дню пожилых людей,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</si>
  <si>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5341087</t>
  </si>
  <si>
    <t>Проведение мероприятий, направленных на социальную адаптацию и социальную поддержку пожилых граждан и инвалидов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</si>
  <si>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5347120</t>
  </si>
  <si>
    <t>Предоставление социального обслуживания гражданам пожилого возраста, инвалидам и гражданам, находящимся в трудной жизненной ситуации, детям-инвалидам, детям с ограниченными возможностями, несовершеннолетним детям и семьям с детьми, находящимся в трудной жизненной ситуации на предоставление социального обслуживания населению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</si>
  <si>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5350000</t>
  </si>
  <si>
    <t>Подпрограмма "Формирование доступной среды жизнедеятельности для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</si>
  <si>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5351095</t>
  </si>
  <si>
    <t>Проведение обследования и паспортизация объектов социальной структуры и услуг в приоритетных сферах жизнедеятельности инвалидов, формирование и обновление карт доступности в рамках подпрограммы "Формирование доступной среды жизнедеятельности для инвалидов в Ленинградской области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</si>
  <si>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5351096</t>
  </si>
  <si>
    <t>Оплата услуг "Интернета" для инвалидов с детства, ранее находившихся на дистанционном обучении в общеобразовательном учреждении и получающих заочное дистанционное обучение в учреждениях среднего и высшего профессионального образования, в рамках подпрограммы "Формирование доступной среды жизнедеятельности для инвалидов в Ленинградской области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</si>
  <si>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5351099</t>
  </si>
  <si>
    <t>Организация мероприятий по приспособлению здания муниципального учреждения для доступа инвалидов в рамках подпрограммы "Формирование доступной среды жизнедеятельности для инвалидов в Ленинградской области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</si>
  <si>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5357093</t>
  </si>
  <si>
    <t>Мероприятия по формированию доступной среды жизнедеятельности для инвалидов в Ленинградской области в рамках подпрограммы "Формирование доступной среды жизнедеятельности для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</si>
  <si>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5360000</t>
  </si>
  <si>
    <t>Подпрограмма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</si>
  <si>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</si>
  <si>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</si>
  <si>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5365260</t>
  </si>
  <si>
    <t>Выплата единовременного пособия при всех формах устройства детей, лишенных родительского попечения в семью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</t>
  </si>
  <si>
    <t>5367138</t>
  </si>
  <si>
    <t>Организация и осуществление деятельности по опеке и попечительству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</si>
  <si>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5367139</t>
  </si>
  <si>
    <t>5367143</t>
  </si>
  <si>
    <t>Организация выплаты вознаграждения, причитающегося приемным родителям,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</si>
  <si>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5367145</t>
  </si>
  <si>
    <t>Подготовка граждан, желающих принять на воспитание в свою семью ребенка, оставшегося без попечения родителей,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</si>
  <si>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5367146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</si>
  <si>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</si>
  <si>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5367147</t>
  </si>
  <si>
    <t>Обеспечение бесплатного проезда детей-сирот и детей, оставшихся без попечения родителей, обучающихся за счет средств местных бюджетов в имеющих государственную аккредитацию муниципальных образовательных организациях, на городском, пригородном, в сельской местности – на внутрирайонном транспорте (кроме такси), а также бесплатного проезда один раз в год к месту жительства и обратно к месту учебы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</si>
  <si>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5367148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</si>
  <si>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</si>
  <si>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5367149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</si>
  <si>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</si>
  <si>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5367150</t>
  </si>
  <si>
    <t>Освобождение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собственность,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</si>
  <si>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5400000</t>
  </si>
  <si>
    <t>Муниципальная программа "Развитие физической культуры и спорта, молодежной политики"</t>
  </si>
  <si>
    <t>5410000</t>
  </si>
  <si>
    <t>Подпрограмма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</si>
  <si>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5410025</t>
  </si>
  <si>
    <t>Предоставление муниципальным бюджетным и автономным учреждениям субсидий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</si>
  <si>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5411126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</si>
  <si>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 спортивно-массовых мероприятиях различных групп населения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</si>
  <si>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5411127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</si>
  <si>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</si>
  <si>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5411128</t>
  </si>
  <si>
    <t>Организация и проведение спартакиады допризывной молодежи Кировского района Ленинградской области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</si>
  <si>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5411129</t>
  </si>
  <si>
    <t>Обеспечение участия спортивных команд инвалидов по слуху Ленинградской области в региональной спартакиаде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</si>
  <si>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5411130</t>
  </si>
  <si>
    <t>Материально-техническое обеспечение тренировочного процесса и приобретение наградной и спортивной атрибутики, сувенирной продукции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</si>
  <si>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5411131</t>
  </si>
  <si>
    <t>Капитальный ремонт спортивной площадки МКОУ "Синявинская средняя общеобразовательная школа" Ленинградская область, Кировский район, п.Синявино-1, ул.Лесная, д.17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</si>
  <si>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5411185</t>
  </si>
  <si>
    <t>Капитальный ремонт спортивной площадки МБОУ "Кировская гимназия имени Героя Советского Союза Султана Баймагамбетова", Кировский район, г.Кировск, ул.Горького, д.16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</si>
  <si>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5417408</t>
  </si>
  <si>
    <t>Строительство и капитальный ремонт плоскостных спортивных сооружений и стадионов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</si>
  <si>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5420000</t>
  </si>
  <si>
    <t>Подпрограмма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</si>
  <si>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5421134</t>
  </si>
  <si>
    <t>Организация и проведение мероприятий по гражданско-патриотическому воспитанию молодежи в рамках подпрограммы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</si>
  <si>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5421135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</si>
  <si>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 в рамках подпрограммы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</si>
  <si>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5421136</t>
  </si>
  <si>
    <t>Реализация комплекса мер по поддержке творческой и талантливой молодежи в рамках подпрограммы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</si>
  <si>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5421137</t>
  </si>
  <si>
    <t>Реализация комплекса мер по поддержке молодых семей и пропаганде семейных ценностей в рамках подпрограммы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</si>
  <si>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5421138</t>
  </si>
  <si>
    <t>Обеспечение участия студенческой и профессионально обучающейся молодежи в молодежных международных образовательных форумах в рамках подпрограммы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</si>
  <si>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5421139</t>
  </si>
  <si>
    <t>Организация оздоровления, отдыха, занятости подростков и молодежи в летний период в рамках подпрограммы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</si>
  <si>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5500000</t>
  </si>
  <si>
    <t>Муниципальная программа "Культура Кировского района Ленинградской области "</t>
  </si>
  <si>
    <t>5510000</t>
  </si>
  <si>
    <t>Подпрограмма "Развитие библиотечного обслуживания" муниципальной программы "Культура Кировского района Ленинградской области"</t>
  </si>
  <si>
    <t>5510024</t>
  </si>
  <si>
    <t>Расходы на обеспечение деятельности муниципальных казенных учреждений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</si>
  <si>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5511112</t>
  </si>
  <si>
    <t>Информатизация и модернизация библиотек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</si>
  <si>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5515144</t>
  </si>
  <si>
    <t>Комплектование книжных фондов библиотек муниципальных образований Ленинградской области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</si>
  <si>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5517205</t>
  </si>
  <si>
    <t>5520000</t>
  </si>
  <si>
    <t>Подпрограмма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</si>
  <si>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5520025</t>
  </si>
  <si>
    <t>Предоставление муниципальным бюджетным учреждениям субсидий в рамках подпрограммы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</si>
  <si>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5521143</t>
  </si>
  <si>
    <t>Расходы на оплату коммунальных услуг муниципальных бюджетных учреждений дополнительного образования  в рамках подпрограммы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</si>
  <si>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5521196</t>
  </si>
  <si>
    <t>Проведение периодического медицинского осмотра работников образовательных учреждений  в рамках подпрограммы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</si>
  <si>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5530000</t>
  </si>
  <si>
    <t>Подпрограмма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</si>
  <si>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5531116</t>
  </si>
  <si>
    <t>Организация и проведение военно-патриотических и межпоселенческих мероприятий в сфере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</si>
  <si>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5531117</t>
  </si>
  <si>
    <t>Организация и проведение районных мероприятий в сфере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</si>
  <si>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5540000</t>
  </si>
  <si>
    <t>Подпрограмма "Противопожарная безопасность учреждений культуры" муниципальной программы "Культура Кировского района Ленинградской области"</t>
  </si>
  <si>
    <t>5541221</t>
  </si>
  <si>
    <t>Обслуживание АПС в муниципальных учреждениях культуры в рамках подпрограммы "Противопожарная безопасность учреждений культуры" муниципальной программы "Культура Кировского района Ленинградской области"</t>
  </si>
  <si>
    <t>5541224</t>
  </si>
  <si>
    <t>Обеспечение функционирования канала связи с пожарными частями в муниципальных учреждениях культуры в рамках подпрограммы "Противопожарная безопасность учреждений культуры" муниципальной программы "Культура Кировского района Ленинградской области"</t>
  </si>
  <si>
    <t>5541228</t>
  </si>
  <si>
    <t>Организация мероприятий по комплексной безопасности муниципальных учреждений культуры в рамках подпрограммы "Противопожарная безопасность учреждений культуры" муниципальной программы "Культура Кировского района Ленинградской области"</t>
  </si>
  <si>
    <t>5550000</t>
  </si>
  <si>
    <t>Подпрограмма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</si>
  <si>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5550021</t>
  </si>
  <si>
    <t>Расходы на выплаты по оплате труда работников органов МСУ в рамках подпрограммы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</si>
  <si>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5550023</t>
  </si>
  <si>
    <t>Расходы на обеспечение функций органов МСУ в рамках подпрограммы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</si>
  <si>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5559602</t>
  </si>
  <si>
    <t>Расходы на 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 в рамках подпрограммы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</si>
  <si>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5600000</t>
  </si>
  <si>
    <t>Муниципальная  программа "Обеспечение качественным жильем граждан на территории Кировского муниципального района Ленинградской области"</t>
  </si>
  <si>
    <t>5600331</t>
  </si>
  <si>
    <t>Софинансирование расходов на предоставление социальных выплат на обеспечение жильем молодых семей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</si>
  <si>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5600332</t>
  </si>
  <si>
    <t>Софинансирование расходов на предоставление социальных выплат на жилье для молодежи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</si>
  <si>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5600333</t>
  </si>
  <si>
    <t>Софинансирование расходов на поддержку граждан, нуждающихся в улучшении жилищных условий путем предоставления социальных выплат и компенсаций расходов, связанных с уплатой процентов по ипотечным жилищным кредитам,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</si>
  <si>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5600334</t>
  </si>
  <si>
    <t>Расходы на предоставление социальных выплат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</si>
  <si>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5605020</t>
  </si>
  <si>
    <t>Субсидии на обеспечение жильем молодых семей в рамках муниципальной программы "Обеспечение качественным жильем граждан на территории Кировского муниципального района Ленинградской области"</t>
  </si>
  <si>
    <t>5607074</t>
  </si>
  <si>
    <t>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кредитам, в рамках муниципальной программы "Обеспечение качественным жильем граждан на территории Кировского муниципального района Ленинградской области"</t>
  </si>
  <si>
    <t>5607075</t>
  </si>
  <si>
    <t>Субсидии на жилье для молодежи в рамках муниципальной программы "Обеспечение качественным жильем граждан на территории Кировского муниципального района Ленинградской области"</t>
  </si>
  <si>
    <t>5607076</t>
  </si>
  <si>
    <t>5700000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</si>
  <si>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</si>
  <si>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5701118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</si>
  <si>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 в рамках муниципальной программы "Обеспечение повышения энергоэффективности в Кировском муниципальном районе Ленинградской области"</t>
  </si>
  <si>
    <t>5701122</t>
  </si>
  <si>
    <t>Мероприятия по оснащению приборами учета энергоресурсов муниципальных  учреждений дополнительного образования в рамках муниципальной программы "Обеспечение повышения энергоэффективности в Кировском муниципальном районе Ленинградской области"</t>
  </si>
  <si>
    <t>5701124</t>
  </si>
  <si>
    <t>Мероприятия по оснащению приборами учета энергоресурсов муниципальных дошкольных учреждений в рамках муниципальной программы "Обеспечение повышения энергоэффективности в Кировском муниципальном районе Ленинградской области"</t>
  </si>
  <si>
    <t>6100000</t>
  </si>
  <si>
    <t>Муниципальная программа "Комплексное развитие  Кировского муниципального района Ленинградской области"</t>
  </si>
  <si>
    <t>6110000</t>
  </si>
  <si>
    <t>Подпрограмма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</si>
  <si>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6110632</t>
  </si>
  <si>
    <t>Создание и обеспечение деятельности структуры поддержки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</si>
  <si>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6110633</t>
  </si>
  <si>
    <t>Предоставление льготных микрозаймов субъектам малого предпринимательства,  осуществляющим деятельность в приоритетных для района и области сферах развития малого предпринимательства, облегчение доступа к другим кредитным ресурсам (банки, лизинг) через механизм поручительства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</si>
  <si>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6110635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</si>
  <si>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районе,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</si>
  <si>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6110636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</si>
  <si>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самозанятости, 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</si>
  <si>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6110637</t>
  </si>
  <si>
    <t>Организация проведения районных конкурсов, участие в региональных и федеральных конкурсах профессионального мастерства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</si>
  <si>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6110638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</si>
  <si>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 индивидуальных предпринимателей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</si>
  <si>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6110639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</si>
  <si>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</si>
  <si>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6110640</t>
  </si>
  <si>
    <t>Развитие и совершенствование информационной поддержки субъектов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</si>
  <si>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6110641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</si>
  <si>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</si>
  <si>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6110649</t>
  </si>
  <si>
    <t>Предоставление на конкурсной основе субсидий субъектам малого предпринимательства, действующим менее одного года, организованным представителями социально-незащищенных слоев населения и молодежи,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</si>
  <si>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6120000</t>
  </si>
  <si>
    <t>Подпрограмма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</si>
  <si>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6121701</t>
  </si>
  <si>
    <t>Мероприятия по капитальному ремонту (ремонту) МКОУ "Путиловская основная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</si>
  <si>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6121702</t>
  </si>
  <si>
    <t>Мероприятия по капитальному ремонту (ремонту) МБОУ "Шлиссельбургская средняя общеобразовательная школа № 1 с углубленным изучением отдельных предметов"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</si>
  <si>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6121704</t>
  </si>
  <si>
    <t>Мероприятия по капитальному ремонту (ремонту) МКСУ  "Социально-реабилитационный центр для несовершеннолетних "Теплый дом"в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</si>
  <si>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6121705</t>
  </si>
  <si>
    <t>Мероприятия по капитальному ремонту (ремонту) дошкольного учреждения п.Назия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</si>
  <si>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6121710</t>
  </si>
  <si>
    <t>Мероприятия по капитальному ремонту (ремонту) прочих объектов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</si>
  <si>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6121712</t>
  </si>
  <si>
    <t>Мероприятия по капитальному ремонту (ремонту) МБОУ "Мгинская средняя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</si>
  <si>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6121715</t>
  </si>
  <si>
    <t>Мероприятия по капитальному ремонту (ремонту) МБДОУ "Детский сад комбинированного вида "Орешек"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</si>
  <si>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6121716</t>
  </si>
  <si>
    <t>Экспертиза сметной документации по объектам холодного водоснабжения и водоотведения г.п.Мга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</si>
  <si>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6121717</t>
  </si>
  <si>
    <t>Замена водопроводных сетей по ул.Маяковского от ул.Абсалямова до ул.Димитрова, от ул.Футбольная до ул. Ленинградская, г.п.Мга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</si>
  <si>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6121720</t>
  </si>
  <si>
    <t>Выполнение работ по топографической съемке и выноса в натуру границ земельного участка МКОУ "Шумская средняя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</si>
  <si>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6121722</t>
  </si>
  <si>
    <t>Ремонт участка водовода, расположенного по адресу: от 11 линии до 17 линии, далее по 17 линии до проспекта Ленсовета, далее по проспекту Ленсовета до 18 линии и по 18 линии до 2 Советского проспекта в г.Отрадное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</si>
  <si>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6121725</t>
  </si>
  <si>
    <t>Мероприятия по капитальному ремонту (ремонту МБОУ "Назиевская СОШ"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</si>
  <si>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6121728</t>
  </si>
  <si>
    <t>Мероприятия по капитальному ремонту (ремонту) МБОУ ДОД "Синявинская детская школа искусств"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</si>
  <si>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6121729</t>
  </si>
  <si>
    <t>Мероприятия по капитальному ремонту (ремонту) МБОУДОД "Шлиссельбургская детская музыкальная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</si>
  <si>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6121730</t>
  </si>
  <si>
    <t>Мероприятия по капитальному ремонту (ремонту) МБОУДОД "Шлиссельбургская детская художественная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</si>
  <si>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6121731</t>
  </si>
  <si>
    <t>Мероприятия по капитальному ремонту (ремонту) МБДОУ "Детский сад комбинированного вида № 36"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</si>
  <si>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6121732</t>
  </si>
  <si>
    <t>Мероприятия по капитальному ремонту (ремонту) МБДОУ "Детский сад комбинированного вида №5"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</si>
  <si>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6121733</t>
  </si>
  <si>
    <t>Мероприятия по капитальному ремонту (ремонту) МБДОУ "Детский сад № 3 "Лучик"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</si>
  <si>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6121738</t>
  </si>
  <si>
    <t>Мероприятия по капитальному ремонту (ремонту) МБДОУ "Детский сад компенсирующего вида №13 "Родничок"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</si>
  <si>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6121739</t>
  </si>
  <si>
    <t>Мероприятия по капитальному ремонту (ремонту)МБДОУ "Детский сад комбинированного вида "Теремок"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</si>
  <si>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6121740</t>
  </si>
  <si>
    <t>Мероприятия по капитальному ремонту (ремонту) МКОУ "Приладожская средняя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</si>
  <si>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6121741</t>
  </si>
  <si>
    <t>Мероприятия по капитальному ремонту (ремонту) УМП "Плавательный бассейн"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</si>
  <si>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6121744</t>
  </si>
  <si>
    <t>Мероприятия по капитальному ремонту (ремонту) МБОУДОД "Детская школа искусств" п. Назия"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</si>
  <si>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6127001</t>
  </si>
  <si>
    <t>Поддержка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области,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</si>
  <si>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6127028</t>
  </si>
  <si>
    <t>Мероприятия по повышению надежности и энергетической эффективности в системах водоснабжения и водоотведения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</si>
  <si>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6127053</t>
  </si>
  <si>
    <t>Строительство и реконструкция объектов для организации общего образования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</si>
  <si>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6128004</t>
  </si>
  <si>
    <t>Строительство газовой блочно-модульной котельной для здания школы МКОУ "Шумская средняя общеобразовательная школа" (в том числе проектирование) по адресу: ст.Войбокало, Школьный пер. д.1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</si>
  <si>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6128009</t>
  </si>
  <si>
    <t>Строительство физкультурно-оздоровительного комплекса с универсальным игровым залом в г. Кировске Ленинградской области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</si>
  <si>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6128021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</si>
  <si>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район,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</si>
  <si>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6128063</t>
  </si>
  <si>
    <t>Реконструкция здания (в том числе проектирование) в целях размещения МФЦ в г.Кировске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</si>
  <si>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6128066</t>
  </si>
  <si>
    <t>Организация реконструкции канализационных очистных сооружений, Ленинградское шоссе, д.7, г.Отрадное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</si>
  <si>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6200000</t>
  </si>
  <si>
    <t>Муниципальная программа "Ремонт и содержание автомобильных дорог Кировского муниципального района Ленинградской области"</t>
  </si>
  <si>
    <t>6201102</t>
  </si>
  <si>
    <t>Мероприятия по ремонту автомобильных дорог в рамках муниципальной программы "Ремонт и содержание автомобильных дорог Кировского муниципального района Ленинградской области"</t>
  </si>
  <si>
    <t>6209501</t>
  </si>
  <si>
    <t>Осуществление полномочий Кировского района на мероприятия по содержанию автомобильных дорог в рамках муниципальной программы "Ремонт и содержание автомобильных дорог Кировского муниципального района Ленинградской области"</t>
  </si>
  <si>
    <t>6300000</t>
  </si>
  <si>
    <t>Муниципальная программа "Развитие сельского хозяйства Кировского района Ленинградской области"</t>
  </si>
  <si>
    <t>6310000</t>
  </si>
  <si>
    <t>Подпрограмма "Развитие мелиорации сельскохозяйственных земель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</si>
  <si>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6310625</t>
  </si>
  <si>
    <t>Субсидии на возмещение части затрат по реконструкции, капитальному ремонту мелиоративных сетей в рамках подпрограммы "Развитие мелиорации сельскохозяйственных земель Кировского района Ленинградской области" муниципальной программы Ленинградской области "Развитие сельского хозяйства Кировского района Ленинградской области"</t>
  </si>
  <si>
    <t>6320000</t>
  </si>
  <si>
    <t>Подпрограмма "Развитие молочного скотоводства и увеличение производства молока в Кировском районе Ленинградской области" муниципальной программы "Развитие сельского хозяйства Кировского района Ленинградской области"</t>
  </si>
  <si>
    <t>6320627</t>
  </si>
  <si>
    <t>Субсидии на возмещение части затрат на 1 литр реализованного товарного молока (высшего, 1 сорта) в рамках подпрограммы "Развитие молочного скотоводства и увеличение производства молока в Кировском районе Ленинградской области" муниципальной программы "Развитие сельского хозяйства Кировского района Ленинградской области"</t>
  </si>
  <si>
    <t>6330000</t>
  </si>
  <si>
    <t>Подпрограмма "Поддержка малых форм хозяйствования агропромышленного комплекса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</si>
  <si>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6330628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</si>
  <si>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 в рамках подпрограммы "Поддержка малых форм хозяйствования агропромышленного комплекса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</si>
  <si>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6340000</t>
  </si>
  <si>
    <t>Подпрограмма "Устойчивое развитие сельских территорий" муниципальной программы "Развитие сельского хозяйства Кировского района Ленинградской области"  муниципальной программы "Развитие сельского хозяйства Кировского района Ленинградской области"</t>
  </si>
  <si>
    <t>6340335</t>
  </si>
  <si>
    <t>Улучшение жилищных условий граждан, проживающих в сельской местности, а также молодым семьям и молодым специалистам, проживающим и работающим в сельской местности, с участием средств федерального, областного  бюджетов в рамках подпрограммы "Устойчивое развитие сельских территорий" муниципальной программы "Развитие сельского хозяйства Кировского района Ленинградской области"</t>
  </si>
  <si>
    <t>6350000</t>
  </si>
  <si>
    <t>Подпрограмма "Развитие отрасли растениеводства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</si>
  <si>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6350624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</si>
  <si>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отрасли растениеводства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</si>
  <si>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6500000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</si>
  <si>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</si>
  <si>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6501001</t>
  </si>
  <si>
    <t>Процентные платежи по муниципальному долгу в рамках муниципальной программы "Управление муниципальными финансами Кировского муниципального района Ленинградской области"</t>
  </si>
  <si>
    <t>6501420</t>
  </si>
  <si>
    <t>Софинансирование расходов на обеспечение технической и информационной поддержки в сфере управления муниципальными финансами в рамках муниципальной программы "Управление муниципальными финансами Кировского муниципального района Ленинградской области"</t>
  </si>
  <si>
    <t>6507010</t>
  </si>
  <si>
    <t>Развитие и поддержка информационных технологий, обеспечивающих бюджетный процесс, в рамках муниципальной программы "Управление муниципальными финансами Кировского муниципального района Ленинградской области"</t>
  </si>
  <si>
    <t>6507101</t>
  </si>
  <si>
    <t>Дотации на выравнивание бюджетной обеспеченности поселений за счет средств областного бюджета в рамках муниципальной программы "Управление муниципальными финансами Кировского муниципального района Ленинградской области"</t>
  </si>
  <si>
    <t>6509005</t>
  </si>
  <si>
    <t>Дотации на выравнивание бюджетной обеспеченности поселений в рамках муниципальной программы "Управление муниципальными финансами Кировского муниципального района Ленинградской области"</t>
  </si>
  <si>
    <t>6509502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</si>
  <si>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Российской Федерации от 7 мая 2012 года №600 в рамках муниципальной программы "Управление муниципальными финансами Кировского муниципального района Ленинградской области"</t>
  </si>
  <si>
    <t>6600000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</si>
  <si>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</si>
  <si>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6601300</t>
  </si>
  <si>
    <t>Подготовка руководящего состава, специалистов и населения к действиям в чрезвычайных ситуациях мирного и военного времени в рамках муниципальной программы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</si>
  <si>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6601302</t>
  </si>
  <si>
    <t>Создание склада имущества гражданской обороны, проведение ремонтных работ помещения в целях создания склада резерва имущества гражданской обороны в рамках муниципальной программы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</si>
  <si>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6601304</t>
  </si>
  <si>
    <t>Организация и осуществление мероприятий в рамках муниципальной программы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</si>
  <si>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6601317</t>
  </si>
  <si>
    <t>Создание резерва гражданской обороны в рамках муниципальной программы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</si>
  <si>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6609610</t>
  </si>
  <si>
    <t>Осуществление части полномочий поселений по организации и осуществлению мероприятий по ГО и ЧС в рамках муниципальной программы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</si>
  <si>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Итого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</si>
  <si>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</si>
  <si>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</si>
  <si>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</si>
  <si>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</si>
  <si>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% исполнения</t>
  </si>
  <si>
    <t>Наименование программы, подпрограммы, мероприятия</t>
  </si>
  <si>
    <t>Объем финансирования на 2015 год (тыс. руб.)</t>
  </si>
  <si>
    <t>Исполнение (тыс. руб.)</t>
  </si>
  <si>
    <t>Отчет о выполнении муниципальных программ Кировского муниципального района Ленинградской области</t>
  </si>
  <si>
    <t>за январь - июнь 2015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</si>
</sst>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2" fontId="2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2" fontId="2" fillId="0" borderId="0" xfId="0" applyNumberFormat="1" applyFont="1" applyFill="1" applyAlignment="1">
      <alignment horizontal="center"/>
    </xf>
    <xf numFmtId="165" fontId="3" fillId="0" borderId="15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165" fontId="5" fillId="0" borderId="17" xfId="0" applyNumberFormat="1" applyFont="1" applyFill="1" applyBorder="1" applyAlignment="1">
      <alignment vertical="center"/>
    </xf>
    <xf numFmtId="165" fontId="5" fillId="0" borderId="18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65" fontId="5" fillId="0" borderId="19" xfId="0" applyNumberFormat="1" applyFont="1" applyFill="1" applyBorder="1" applyAlignment="1">
      <alignment vertical="center"/>
    </xf>
    <xf numFmtId="165" fontId="5" fillId="0" borderId="20" xfId="0" applyNumberFormat="1" applyFont="1" applyFill="1" applyBorder="1" applyAlignment="1">
      <alignment vertical="center"/>
    </xf>
    <xf numFmtId="165" fontId="5" fillId="0" borderId="16" xfId="0" applyNumberFormat="1" applyFont="1" applyFill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49" fontId="3" fillId="7" borderId="22" xfId="0" applyNumberFormat="1" applyFont="1" applyFill="1" applyBorder="1" applyAlignment="1">
      <alignment horizontal="center" vertical="center" wrapText="1"/>
    </xf>
    <xf numFmtId="49" fontId="3" fillId="7" borderId="23" xfId="0" applyNumberFormat="1" applyFont="1" applyFill="1" applyBorder="1" applyAlignment="1">
      <alignment horizontal="left" vertical="center" wrapText="1"/>
    </xf>
    <xf numFmtId="4" fontId="3" fillId="7" borderId="23" xfId="0" applyNumberFormat="1" applyFont="1" applyFill="1" applyBorder="1" applyAlignment="1">
      <alignment horizontal="right" vertical="center" wrapText="1"/>
    </xf>
    <xf numFmtId="165" fontId="3" fillId="7" borderId="24" xfId="0" applyNumberFormat="1" applyFont="1" applyFill="1" applyBorder="1" applyAlignment="1">
      <alignment vertical="center"/>
    </xf>
    <xf numFmtId="165" fontId="3" fillId="7" borderId="25" xfId="0" applyNumberFormat="1" applyFont="1" applyFill="1" applyBorder="1" applyAlignment="1">
      <alignment vertical="center"/>
    </xf>
    <xf numFmtId="165" fontId="3" fillId="7" borderId="19" xfId="0" applyNumberFormat="1" applyFont="1" applyFill="1" applyBorder="1" applyAlignment="1">
      <alignment vertical="center"/>
    </xf>
    <xf numFmtId="165" fontId="5" fillId="7" borderId="19" xfId="0" applyNumberFormat="1" applyFont="1" applyFill="1" applyBorder="1" applyAlignment="1">
      <alignment vertical="center"/>
    </xf>
    <xf numFmtId="165" fontId="3" fillId="7" borderId="18" xfId="0" applyNumberFormat="1" applyFont="1" applyFill="1" applyBorder="1" applyAlignment="1">
      <alignment vertical="center"/>
    </xf>
    <xf numFmtId="165" fontId="3" fillId="7" borderId="20" xfId="0" applyNumberFormat="1" applyFont="1" applyFill="1" applyBorder="1" applyAlignment="1">
      <alignment vertical="center"/>
    </xf>
    <xf numFmtId="165" fontId="5" fillId="7" borderId="24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horizontal="center"/>
    </xf>
    <xf numFmtId="49" fontId="3" fillId="7" borderId="23" xfId="0" applyNumberFormat="1" applyFont="1" applyFill="1" applyBorder="1" applyAlignment="1">
      <alignment horizontal="left"/>
    </xf>
    <xf numFmtId="4" fontId="3" fillId="7" borderId="2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93"/>
  <sheetViews>
    <sheetView showGridLines="0" tabSelected="1" zoomScalePageLayoutView="0" workbookViewId="0" topLeftCell="A1">
      <selection activeCell="B160" sqref="B160"/>
    </sheetView>
  </sheetViews>
  <sheetFormatPr defaultColWidth="9.140625" defaultRowHeight="12.75" customHeight="1" outlineLevelRow="3"/>
  <cols>
    <col min="1" max="1" width="11.00390625" style="24" customWidth="1"/>
    <col min="2" max="2" width="35.140625" style="24" customWidth="1"/>
    <col min="3" max="4" width="15.421875" style="24" customWidth="1"/>
    <col min="5" max="5" width="11.421875" style="31" customWidth="1"/>
    <col min="6" max="6" width="18.00390625" style="24" customWidth="1"/>
    <col min="7" max="7" width="13.140625" style="24" bestFit="1" customWidth="1"/>
    <col min="8" max="16384" width="9.140625" style="24" customWidth="1"/>
  </cols>
  <sheetData>
    <row r="1" spans="1:10" ht="12.75">
      <c r="A1" s="45"/>
      <c r="B1" s="45"/>
      <c r="C1" s="45"/>
      <c r="D1" s="45"/>
      <c r="E1" s="45"/>
      <c r="F1" s="45"/>
      <c r="G1" s="22"/>
      <c r="H1" s="22"/>
      <c r="I1" s="23"/>
      <c r="J1" s="23"/>
    </row>
    <row r="2" spans="1:10" ht="33.75" customHeight="1">
      <c r="A2" s="46" t="s">
        <v>511</v>
      </c>
      <c r="B2" s="46"/>
      <c r="C2" s="46"/>
      <c r="D2" s="46"/>
      <c r="E2" s="46"/>
      <c r="F2" s="22"/>
      <c r="G2" s="22"/>
      <c r="H2" s="22"/>
      <c r="I2" s="23"/>
      <c r="J2" s="23"/>
    </row>
    <row r="3" spans="1:10" ht="14.25">
      <c r="A3" s="46" t="s">
        <v>512</v>
      </c>
      <c r="B3" s="46"/>
      <c r="C3" s="46"/>
      <c r="D3" s="46"/>
      <c r="E3" s="46"/>
      <c r="F3" s="22"/>
      <c r="G3" s="22"/>
      <c r="H3" s="22"/>
      <c r="I3" s="23"/>
      <c r="J3" s="23"/>
    </row>
    <row r="4" spans="1:10" ht="14.25">
      <c r="A4" s="2"/>
      <c r="B4" s="1"/>
      <c r="C4" s="1"/>
      <c r="D4" s="1"/>
      <c r="E4" s="11"/>
      <c r="F4" s="1"/>
      <c r="G4" s="3"/>
      <c r="H4" s="3"/>
      <c r="I4" s="1"/>
      <c r="J4" s="1"/>
    </row>
    <row r="5" spans="1:10" ht="12.75">
      <c r="A5" s="25"/>
      <c r="B5" s="25"/>
      <c r="C5" s="25"/>
      <c r="D5" s="25"/>
      <c r="E5" s="26"/>
      <c r="F5" s="25"/>
      <c r="G5" s="25"/>
      <c r="H5" s="25"/>
      <c r="I5" s="23"/>
      <c r="J5" s="23"/>
    </row>
    <row r="6" spans="1:5" ht="42">
      <c r="A6" s="21" t="s">
        <v>0</v>
      </c>
      <c r="B6" s="21" t="s">
        <v>508</v>
      </c>
      <c r="C6" s="21" t="s">
        <v>509</v>
      </c>
      <c r="D6" s="21" t="s">
        <v>510</v>
      </c>
      <c r="E6" s="10" t="s">
        <v>507</v>
      </c>
    </row>
    <row r="7" spans="1:5" ht="31.5">
      <c r="A7" s="32" t="s">
        <v>1</v>
      </c>
      <c r="B7" s="33" t="s">
        <v>2</v>
      </c>
      <c r="C7" s="34">
        <v>1325480395.85</v>
      </c>
      <c r="D7" s="34">
        <v>607236923.08</v>
      </c>
      <c r="E7" s="35">
        <f>D7/C7</f>
        <v>0.45812591795489593</v>
      </c>
    </row>
    <row r="8" spans="1:5" ht="73.5" outlineLevel="1">
      <c r="A8" s="32" t="s">
        <v>3</v>
      </c>
      <c r="B8" s="33" t="s">
        <v>4</v>
      </c>
      <c r="C8" s="34">
        <v>377642354.51</v>
      </c>
      <c r="D8" s="34">
        <v>116816762.63</v>
      </c>
      <c r="E8" s="36">
        <f>D8/C8</f>
        <v>0.30933172943901527</v>
      </c>
    </row>
    <row r="9" spans="1:5" ht="12.75" outlineLevel="1">
      <c r="A9" s="4"/>
      <c r="B9" s="5" t="s">
        <v>503</v>
      </c>
      <c r="C9" s="6"/>
      <c r="D9" s="6"/>
      <c r="E9" s="12"/>
    </row>
    <row r="10" spans="1:5" ht="12.75" outlineLevel="1">
      <c r="A10" s="7"/>
      <c r="B10" s="8" t="s">
        <v>504</v>
      </c>
      <c r="C10" s="9"/>
      <c r="D10" s="9"/>
      <c r="E10" s="13"/>
    </row>
    <row r="11" spans="1:5" ht="12.75" outlineLevel="1">
      <c r="A11" s="7"/>
      <c r="B11" s="8" t="s">
        <v>505</v>
      </c>
      <c r="C11" s="9">
        <f>C21+C22+C23+C24+C25</f>
        <v>136349480.13</v>
      </c>
      <c r="D11" s="9">
        <f>D21+D22+D23+D24+D25</f>
        <v>6020182.88</v>
      </c>
      <c r="E11" s="13">
        <f aca="true" t="shared" si="0" ref="E11:E66">D11/C11</f>
        <v>0.044152591372260186</v>
      </c>
    </row>
    <row r="12" spans="1:5" ht="12.75" outlineLevel="1">
      <c r="A12" s="4"/>
      <c r="B12" s="5" t="s">
        <v>506</v>
      </c>
      <c r="C12" s="6">
        <f>C8-C11</f>
        <v>241292874.38</v>
      </c>
      <c r="D12" s="6">
        <f>D8-D11</f>
        <v>110796579.75</v>
      </c>
      <c r="E12" s="14">
        <f t="shared" si="0"/>
        <v>0.4591788300201192</v>
      </c>
    </row>
    <row r="13" spans="1:5" ht="90" outlineLevel="3">
      <c r="A13" s="27" t="s">
        <v>5</v>
      </c>
      <c r="B13" s="28" t="s">
        <v>6</v>
      </c>
      <c r="C13" s="29">
        <v>8258600</v>
      </c>
      <c r="D13" s="29">
        <v>4291510.57</v>
      </c>
      <c r="E13" s="15">
        <f t="shared" si="0"/>
        <v>0.51964141258809</v>
      </c>
    </row>
    <row r="14" spans="1:5" ht="90" outlineLevel="3">
      <c r="A14" s="27" t="s">
        <v>7</v>
      </c>
      <c r="B14" s="28" t="s">
        <v>8</v>
      </c>
      <c r="C14" s="29">
        <v>158218400</v>
      </c>
      <c r="D14" s="29">
        <v>89072361.41</v>
      </c>
      <c r="E14" s="15">
        <f t="shared" si="0"/>
        <v>0.5629709402319831</v>
      </c>
    </row>
    <row r="15" spans="1:5" ht="101.25" outlineLevel="3">
      <c r="A15" s="27" t="s">
        <v>9</v>
      </c>
      <c r="B15" s="28" t="s">
        <v>10</v>
      </c>
      <c r="C15" s="29">
        <v>33239300</v>
      </c>
      <c r="D15" s="29">
        <v>16682407.77</v>
      </c>
      <c r="E15" s="15">
        <f t="shared" si="0"/>
        <v>0.5018880593153285</v>
      </c>
    </row>
    <row r="16" spans="1:5" ht="90" outlineLevel="3">
      <c r="A16" s="27" t="s">
        <v>11</v>
      </c>
      <c r="B16" s="28" t="s">
        <v>12</v>
      </c>
      <c r="C16" s="29">
        <v>300000</v>
      </c>
      <c r="D16" s="29">
        <v>0</v>
      </c>
      <c r="E16" s="15">
        <f t="shared" si="0"/>
        <v>0</v>
      </c>
    </row>
    <row r="17" spans="1:5" ht="78.75" outlineLevel="3">
      <c r="A17" s="27" t="s">
        <v>13</v>
      </c>
      <c r="B17" s="28" t="s">
        <v>14</v>
      </c>
      <c r="C17" s="29">
        <v>100000</v>
      </c>
      <c r="D17" s="29">
        <v>0</v>
      </c>
      <c r="E17" s="15">
        <f t="shared" si="0"/>
        <v>0</v>
      </c>
    </row>
    <row r="18" spans="1:5" ht="78.75" outlineLevel="3">
      <c r="A18" s="27" t="s">
        <v>15</v>
      </c>
      <c r="B18" s="28" t="s">
        <v>16</v>
      </c>
      <c r="C18" s="29">
        <v>349000</v>
      </c>
      <c r="D18" s="29">
        <v>110200</v>
      </c>
      <c r="E18" s="15">
        <f t="shared" si="0"/>
        <v>0.3157593123209169</v>
      </c>
    </row>
    <row r="19" spans="1:5" ht="112.5" outlineLevel="3">
      <c r="A19" s="27" t="s">
        <v>17</v>
      </c>
      <c r="B19" s="28" t="s">
        <v>18</v>
      </c>
      <c r="C19" s="29">
        <v>200000</v>
      </c>
      <c r="D19" s="29">
        <v>0</v>
      </c>
      <c r="E19" s="15">
        <f t="shared" si="0"/>
        <v>0</v>
      </c>
    </row>
    <row r="20" spans="1:5" ht="101.25" outlineLevel="3">
      <c r="A20" s="27" t="s">
        <v>19</v>
      </c>
      <c r="B20" s="28" t="s">
        <v>20</v>
      </c>
      <c r="C20" s="29">
        <v>326000</v>
      </c>
      <c r="D20" s="29">
        <v>0</v>
      </c>
      <c r="E20" s="15">
        <f t="shared" si="0"/>
        <v>0</v>
      </c>
    </row>
    <row r="21" spans="1:5" ht="112.5" outlineLevel="3">
      <c r="A21" s="27" t="s">
        <v>21</v>
      </c>
      <c r="B21" s="28" t="s">
        <v>22</v>
      </c>
      <c r="C21" s="29">
        <v>110156900</v>
      </c>
      <c r="D21" s="29">
        <v>0</v>
      </c>
      <c r="E21" s="15">
        <f t="shared" si="0"/>
        <v>0</v>
      </c>
    </row>
    <row r="22" spans="1:5" ht="90" outlineLevel="3">
      <c r="A22" s="27" t="s">
        <v>23</v>
      </c>
      <c r="B22" s="28" t="s">
        <v>24</v>
      </c>
      <c r="C22" s="29">
        <v>50000</v>
      </c>
      <c r="D22" s="29">
        <v>0</v>
      </c>
      <c r="E22" s="15">
        <f t="shared" si="0"/>
        <v>0</v>
      </c>
    </row>
    <row r="23" spans="1:5" ht="90" outlineLevel="3">
      <c r="A23" s="27" t="s">
        <v>25</v>
      </c>
      <c r="B23" s="28" t="s">
        <v>26</v>
      </c>
      <c r="C23" s="29">
        <v>13840680.13</v>
      </c>
      <c r="D23" s="29">
        <v>0</v>
      </c>
      <c r="E23" s="15">
        <f t="shared" si="0"/>
        <v>0</v>
      </c>
    </row>
    <row r="24" spans="1:5" ht="90" outlineLevel="3">
      <c r="A24" s="27" t="s">
        <v>27</v>
      </c>
      <c r="B24" s="28" t="s">
        <v>28</v>
      </c>
      <c r="C24" s="29">
        <v>279100</v>
      </c>
      <c r="D24" s="29">
        <v>0</v>
      </c>
      <c r="E24" s="15">
        <f t="shared" si="0"/>
        <v>0</v>
      </c>
    </row>
    <row r="25" spans="1:5" ht="123.75" outlineLevel="3">
      <c r="A25" s="27" t="s">
        <v>29</v>
      </c>
      <c r="B25" s="28" t="s">
        <v>30</v>
      </c>
      <c r="C25" s="29">
        <v>12022800</v>
      </c>
      <c r="D25" s="29">
        <v>6020182.88</v>
      </c>
      <c r="E25" s="15">
        <f t="shared" si="0"/>
        <v>0.5007305186811725</v>
      </c>
    </row>
    <row r="26" spans="1:5" ht="90" outlineLevel="3">
      <c r="A26" s="27" t="s">
        <v>31</v>
      </c>
      <c r="B26" s="28" t="s">
        <v>32</v>
      </c>
      <c r="C26" s="29">
        <v>22646100</v>
      </c>
      <c r="D26" s="29">
        <v>0</v>
      </c>
      <c r="E26" s="15">
        <f t="shared" si="0"/>
        <v>0</v>
      </c>
    </row>
    <row r="27" spans="1:5" ht="90" outlineLevel="3">
      <c r="A27" s="27" t="s">
        <v>33</v>
      </c>
      <c r="B27" s="28" t="s">
        <v>34</v>
      </c>
      <c r="C27" s="29">
        <v>32700</v>
      </c>
      <c r="D27" s="29">
        <v>29500</v>
      </c>
      <c r="E27" s="15">
        <f t="shared" si="0"/>
        <v>0.9021406727828746</v>
      </c>
    </row>
    <row r="28" spans="1:5" ht="90" outlineLevel="3">
      <c r="A28" s="27" t="s">
        <v>35</v>
      </c>
      <c r="B28" s="28" t="s">
        <v>36</v>
      </c>
      <c r="C28" s="29">
        <v>718911.96</v>
      </c>
      <c r="D28" s="29">
        <v>0</v>
      </c>
      <c r="E28" s="20">
        <f t="shared" si="0"/>
        <v>0</v>
      </c>
    </row>
    <row r="29" spans="1:5" ht="112.5" outlineLevel="3">
      <c r="A29" s="27" t="s">
        <v>37</v>
      </c>
      <c r="B29" s="28" t="s">
        <v>38</v>
      </c>
      <c r="C29" s="29">
        <v>10722562.42</v>
      </c>
      <c r="D29" s="29">
        <v>550600</v>
      </c>
      <c r="E29" s="20">
        <f t="shared" si="0"/>
        <v>0.05134966609968217</v>
      </c>
    </row>
    <row r="30" spans="1:5" ht="101.25" outlineLevel="3">
      <c r="A30" s="27" t="s">
        <v>39</v>
      </c>
      <c r="B30" s="28" t="s">
        <v>40</v>
      </c>
      <c r="C30" s="29">
        <v>6181300</v>
      </c>
      <c r="D30" s="29">
        <v>60000</v>
      </c>
      <c r="E30" s="19">
        <f t="shared" si="0"/>
        <v>0.00970669600245903</v>
      </c>
    </row>
    <row r="31" spans="1:5" ht="84" outlineLevel="1">
      <c r="A31" s="32" t="s">
        <v>41</v>
      </c>
      <c r="B31" s="33" t="s">
        <v>42</v>
      </c>
      <c r="C31" s="34">
        <v>129401305.84</v>
      </c>
      <c r="D31" s="34">
        <v>66649943.78</v>
      </c>
      <c r="E31" s="37">
        <f>D31/C31</f>
        <v>0.5150639195435186</v>
      </c>
    </row>
    <row r="32" spans="1:5" ht="12.75" outlineLevel="1">
      <c r="A32" s="4"/>
      <c r="B32" s="5" t="s">
        <v>503</v>
      </c>
      <c r="C32" s="6"/>
      <c r="D32" s="6"/>
      <c r="E32" s="12"/>
    </row>
    <row r="33" spans="1:5" ht="12.75" outlineLevel="1">
      <c r="A33" s="7"/>
      <c r="B33" s="8" t="s">
        <v>504</v>
      </c>
      <c r="C33" s="9"/>
      <c r="D33" s="9"/>
      <c r="E33" s="13"/>
    </row>
    <row r="34" spans="1:5" ht="12.75" outlineLevel="1">
      <c r="A34" s="7"/>
      <c r="B34" s="8" t="s">
        <v>505</v>
      </c>
      <c r="C34" s="9">
        <f>C44:D44</f>
        <v>300000</v>
      </c>
      <c r="D34" s="9">
        <f>D44:E44</f>
        <v>0</v>
      </c>
      <c r="E34" s="14">
        <f>D34/C34</f>
        <v>0</v>
      </c>
    </row>
    <row r="35" spans="1:5" ht="12.75" outlineLevel="1">
      <c r="A35" s="4"/>
      <c r="B35" s="5" t="s">
        <v>506</v>
      </c>
      <c r="C35" s="6">
        <f>C31-C34</f>
        <v>129101305.84</v>
      </c>
      <c r="D35" s="6">
        <f>D31-D34</f>
        <v>66649943.78</v>
      </c>
      <c r="E35" s="14">
        <f>D35/C35</f>
        <v>0.516260802680042</v>
      </c>
    </row>
    <row r="36" spans="1:5" ht="101.25" outlineLevel="3">
      <c r="A36" s="27" t="s">
        <v>43</v>
      </c>
      <c r="B36" s="28" t="s">
        <v>44</v>
      </c>
      <c r="C36" s="29">
        <v>74706906.43</v>
      </c>
      <c r="D36" s="29">
        <v>37087097.53</v>
      </c>
      <c r="E36" s="15">
        <f t="shared" si="0"/>
        <v>0.4964346578150766</v>
      </c>
    </row>
    <row r="37" spans="1:5" ht="101.25" outlineLevel="3">
      <c r="A37" s="27" t="s">
        <v>45</v>
      </c>
      <c r="B37" s="28" t="s">
        <v>46</v>
      </c>
      <c r="C37" s="29">
        <v>16015899.41</v>
      </c>
      <c r="D37" s="29">
        <v>8482767.5</v>
      </c>
      <c r="E37" s="15">
        <f t="shared" si="0"/>
        <v>0.5296466519203744</v>
      </c>
    </row>
    <row r="38" spans="1:5" ht="112.5" outlineLevel="3">
      <c r="A38" s="27" t="s">
        <v>47</v>
      </c>
      <c r="B38" s="28" t="s">
        <v>48</v>
      </c>
      <c r="C38" s="29">
        <v>29077600</v>
      </c>
      <c r="D38" s="29">
        <v>16219385.04</v>
      </c>
      <c r="E38" s="15">
        <f t="shared" si="0"/>
        <v>0.5577965526728478</v>
      </c>
    </row>
    <row r="39" spans="1:5" ht="112.5" outlineLevel="3">
      <c r="A39" s="27" t="s">
        <v>49</v>
      </c>
      <c r="B39" s="28" t="s">
        <v>50</v>
      </c>
      <c r="C39" s="29">
        <v>347000</v>
      </c>
      <c r="D39" s="29">
        <v>7000</v>
      </c>
      <c r="E39" s="15">
        <f t="shared" si="0"/>
        <v>0.020172910662824207</v>
      </c>
    </row>
    <row r="40" spans="1:5" ht="101.25" outlineLevel="3">
      <c r="A40" s="27" t="s">
        <v>51</v>
      </c>
      <c r="B40" s="28" t="s">
        <v>52</v>
      </c>
      <c r="C40" s="29">
        <v>60000</v>
      </c>
      <c r="D40" s="29">
        <v>60000</v>
      </c>
      <c r="E40" s="15">
        <f t="shared" si="0"/>
        <v>1</v>
      </c>
    </row>
    <row r="41" spans="1:5" ht="112.5" outlineLevel="3">
      <c r="A41" s="27" t="s">
        <v>53</v>
      </c>
      <c r="B41" s="28" t="s">
        <v>54</v>
      </c>
      <c r="C41" s="29">
        <v>300000</v>
      </c>
      <c r="D41" s="29">
        <v>0</v>
      </c>
      <c r="E41" s="15">
        <f t="shared" si="0"/>
        <v>0</v>
      </c>
    </row>
    <row r="42" spans="1:5" ht="101.25" outlineLevel="3">
      <c r="A42" s="27" t="s">
        <v>55</v>
      </c>
      <c r="B42" s="28" t="s">
        <v>56</v>
      </c>
      <c r="C42" s="29">
        <v>380000</v>
      </c>
      <c r="D42" s="29">
        <v>145016.87</v>
      </c>
      <c r="E42" s="15">
        <f t="shared" si="0"/>
        <v>0.38162334210526316</v>
      </c>
    </row>
    <row r="43" spans="1:5" ht="101.25" outlineLevel="3">
      <c r="A43" s="27" t="s">
        <v>57</v>
      </c>
      <c r="B43" s="28" t="s">
        <v>58</v>
      </c>
      <c r="C43" s="29">
        <v>8213900</v>
      </c>
      <c r="D43" s="29">
        <v>4648676.84</v>
      </c>
      <c r="E43" s="15">
        <f t="shared" si="0"/>
        <v>0.5659524513324974</v>
      </c>
    </row>
    <row r="44" spans="1:5" ht="101.25" outlineLevel="3">
      <c r="A44" s="27" t="s">
        <v>59</v>
      </c>
      <c r="B44" s="28" t="s">
        <v>60</v>
      </c>
      <c r="C44" s="29">
        <v>300000</v>
      </c>
      <c r="D44" s="29">
        <v>0</v>
      </c>
      <c r="E44" s="16">
        <f t="shared" si="0"/>
        <v>0</v>
      </c>
    </row>
    <row r="45" spans="1:5" ht="63" outlineLevel="1">
      <c r="A45" s="32" t="s">
        <v>61</v>
      </c>
      <c r="B45" s="33" t="s">
        <v>62</v>
      </c>
      <c r="C45" s="34">
        <v>99431500</v>
      </c>
      <c r="D45" s="34">
        <v>57147622.28</v>
      </c>
      <c r="E45" s="35">
        <f t="shared" si="0"/>
        <v>0.5747436403956493</v>
      </c>
    </row>
    <row r="46" spans="1:5" ht="12.75" outlineLevel="1">
      <c r="A46" s="4"/>
      <c r="B46" s="5" t="s">
        <v>503</v>
      </c>
      <c r="C46" s="6"/>
      <c r="D46" s="6"/>
      <c r="E46" s="12"/>
    </row>
    <row r="47" spans="1:5" ht="12.75" outlineLevel="1">
      <c r="A47" s="7"/>
      <c r="B47" s="8" t="s">
        <v>504</v>
      </c>
      <c r="C47" s="9"/>
      <c r="D47" s="9"/>
      <c r="E47" s="13"/>
    </row>
    <row r="48" spans="1:5" ht="12.75" outlineLevel="1">
      <c r="A48" s="7"/>
      <c r="B48" s="8" t="s">
        <v>505</v>
      </c>
      <c r="C48" s="9"/>
      <c r="D48" s="9"/>
      <c r="E48" s="14"/>
    </row>
    <row r="49" spans="1:5" ht="12.75" outlineLevel="1">
      <c r="A49" s="4"/>
      <c r="B49" s="5" t="s">
        <v>506</v>
      </c>
      <c r="C49" s="6">
        <f>C50+C51+C52+C53</f>
        <v>99431500</v>
      </c>
      <c r="D49" s="6">
        <f>D50+D51+D52+D53</f>
        <v>57147622.28</v>
      </c>
      <c r="E49" s="14">
        <f>D49/C49</f>
        <v>0.5747436403956493</v>
      </c>
    </row>
    <row r="50" spans="1:5" ht="90" outlineLevel="3">
      <c r="A50" s="27" t="s">
        <v>63</v>
      </c>
      <c r="B50" s="28" t="s">
        <v>64</v>
      </c>
      <c r="C50" s="29">
        <v>91220200</v>
      </c>
      <c r="D50" s="29">
        <v>52030895.05</v>
      </c>
      <c r="E50" s="15">
        <f>D50/C50</f>
        <v>0.5703878642011309</v>
      </c>
    </row>
    <row r="51" spans="1:5" ht="101.25" outlineLevel="3">
      <c r="A51" s="27" t="s">
        <v>65</v>
      </c>
      <c r="B51" s="28" t="s">
        <v>66</v>
      </c>
      <c r="C51" s="29">
        <v>7084300</v>
      </c>
      <c r="D51" s="29">
        <v>4283527.95</v>
      </c>
      <c r="E51" s="15">
        <f t="shared" si="0"/>
        <v>0.6046508405911664</v>
      </c>
    </row>
    <row r="52" spans="1:5" ht="78.75" outlineLevel="3">
      <c r="A52" s="27" t="s">
        <v>67</v>
      </c>
      <c r="B52" s="30" t="s">
        <v>68</v>
      </c>
      <c r="C52" s="29">
        <v>277000</v>
      </c>
      <c r="D52" s="29">
        <v>134052</v>
      </c>
      <c r="E52" s="15">
        <f t="shared" si="0"/>
        <v>0.483942238267148</v>
      </c>
    </row>
    <row r="53" spans="1:5" ht="78.75" outlineLevel="3">
      <c r="A53" s="27" t="s">
        <v>69</v>
      </c>
      <c r="B53" s="30" t="s">
        <v>70</v>
      </c>
      <c r="C53" s="29">
        <v>850000</v>
      </c>
      <c r="D53" s="29">
        <v>699147.28</v>
      </c>
      <c r="E53" s="16">
        <f t="shared" si="0"/>
        <v>0.8225262117647059</v>
      </c>
    </row>
    <row r="54" spans="1:5" ht="73.5" outlineLevel="1">
      <c r="A54" s="32" t="s">
        <v>71</v>
      </c>
      <c r="B54" s="33" t="s">
        <v>72</v>
      </c>
      <c r="C54" s="34">
        <v>628393392</v>
      </c>
      <c r="D54" s="34">
        <v>337645750.72</v>
      </c>
      <c r="E54" s="37">
        <f t="shared" si="0"/>
        <v>0.5373158836781657</v>
      </c>
    </row>
    <row r="55" spans="1:5" ht="12.75" outlineLevel="1">
      <c r="A55" s="4"/>
      <c r="B55" s="5" t="s">
        <v>503</v>
      </c>
      <c r="C55" s="6"/>
      <c r="D55" s="6"/>
      <c r="E55" s="12"/>
    </row>
    <row r="56" spans="1:5" ht="12.75" outlineLevel="1">
      <c r="A56" s="7"/>
      <c r="B56" s="8" t="s">
        <v>504</v>
      </c>
      <c r="C56" s="9"/>
      <c r="D56" s="9"/>
      <c r="E56" s="13"/>
    </row>
    <row r="57" spans="1:5" ht="12.75" outlineLevel="1">
      <c r="A57" s="7"/>
      <c r="B57" s="8" t="s">
        <v>505</v>
      </c>
      <c r="C57" s="9">
        <f>C64+C65+C66</f>
        <v>621745053.6</v>
      </c>
      <c r="D57" s="9">
        <f>D64+D65+D66</f>
        <v>335950204.73</v>
      </c>
      <c r="E57" s="14">
        <f>D57/C57</f>
        <v>0.5403343424845866</v>
      </c>
    </row>
    <row r="58" spans="1:5" ht="12.75" outlineLevel="1">
      <c r="A58" s="4"/>
      <c r="B58" s="5" t="s">
        <v>506</v>
      </c>
      <c r="C58" s="6">
        <f>C54-C57</f>
        <v>6648338.399999976</v>
      </c>
      <c r="D58" s="6">
        <f>D54-D57</f>
        <v>1695545.9900000095</v>
      </c>
      <c r="E58" s="14">
        <f>D58/C58</f>
        <v>0.25503304555015066</v>
      </c>
    </row>
    <row r="59" spans="1:5" ht="90" outlineLevel="3">
      <c r="A59" s="27" t="s">
        <v>73</v>
      </c>
      <c r="B59" s="28" t="s">
        <v>74</v>
      </c>
      <c r="C59" s="29">
        <v>580000</v>
      </c>
      <c r="D59" s="29">
        <v>103021.69</v>
      </c>
      <c r="E59" s="15">
        <f t="shared" si="0"/>
        <v>0.17762360344827588</v>
      </c>
    </row>
    <row r="60" spans="1:5" ht="78.75" outlineLevel="3">
      <c r="A60" s="27" t="s">
        <v>75</v>
      </c>
      <c r="B60" s="28" t="s">
        <v>76</v>
      </c>
      <c r="C60" s="29">
        <v>100000</v>
      </c>
      <c r="D60" s="29">
        <v>22446.5</v>
      </c>
      <c r="E60" s="15">
        <f t="shared" si="0"/>
        <v>0.224465</v>
      </c>
    </row>
    <row r="61" spans="1:5" ht="78.75" outlineLevel="3">
      <c r="A61" s="27" t="s">
        <v>77</v>
      </c>
      <c r="B61" s="30" t="s">
        <v>78</v>
      </c>
      <c r="C61" s="29">
        <v>20000</v>
      </c>
      <c r="D61" s="29">
        <v>0</v>
      </c>
      <c r="E61" s="15">
        <f t="shared" si="0"/>
        <v>0</v>
      </c>
    </row>
    <row r="62" spans="1:5" ht="78.75" outlineLevel="3">
      <c r="A62" s="27" t="s">
        <v>79</v>
      </c>
      <c r="B62" s="28" t="s">
        <v>80</v>
      </c>
      <c r="C62" s="29">
        <v>200000</v>
      </c>
      <c r="D62" s="29">
        <v>169100</v>
      </c>
      <c r="E62" s="15">
        <f t="shared" si="0"/>
        <v>0.8455</v>
      </c>
    </row>
    <row r="63" spans="1:5" ht="101.25" outlineLevel="3">
      <c r="A63" s="27" t="s">
        <v>81</v>
      </c>
      <c r="B63" s="28" t="s">
        <v>82</v>
      </c>
      <c r="C63" s="29">
        <v>4054000</v>
      </c>
      <c r="D63" s="29">
        <v>1400977.8</v>
      </c>
      <c r="E63" s="15">
        <f t="shared" si="0"/>
        <v>0.3455791317217563</v>
      </c>
    </row>
    <row r="64" spans="1:5" ht="90" outlineLevel="3">
      <c r="A64" s="27" t="s">
        <v>83</v>
      </c>
      <c r="B64" s="28" t="s">
        <v>84</v>
      </c>
      <c r="C64" s="29">
        <v>1021153.6</v>
      </c>
      <c r="D64" s="29">
        <v>0</v>
      </c>
      <c r="E64" s="15">
        <f t="shared" si="0"/>
        <v>0</v>
      </c>
    </row>
    <row r="65" spans="1:5" ht="101.25" outlineLevel="3">
      <c r="A65" s="27" t="s">
        <v>85</v>
      </c>
      <c r="B65" s="28" t="s">
        <v>86</v>
      </c>
      <c r="C65" s="29">
        <v>245823900</v>
      </c>
      <c r="D65" s="29">
        <v>127007980.3</v>
      </c>
      <c r="E65" s="15">
        <f t="shared" si="0"/>
        <v>0.5166624575559984</v>
      </c>
    </row>
    <row r="66" spans="1:5" ht="135" outlineLevel="3">
      <c r="A66" s="27" t="s">
        <v>87</v>
      </c>
      <c r="B66" s="28" t="s">
        <v>88</v>
      </c>
      <c r="C66" s="29">
        <v>374900000</v>
      </c>
      <c r="D66" s="29">
        <v>208942224.43</v>
      </c>
      <c r="E66" s="15">
        <f t="shared" si="0"/>
        <v>0.5573278859162444</v>
      </c>
    </row>
    <row r="67" spans="1:5" ht="78.75" outlineLevel="3">
      <c r="A67" s="27" t="s">
        <v>89</v>
      </c>
      <c r="B67" s="28" t="s">
        <v>90</v>
      </c>
      <c r="C67" s="29">
        <v>1694338.4</v>
      </c>
      <c r="D67" s="29">
        <v>0</v>
      </c>
      <c r="E67" s="16">
        <f aca="true" t="shared" si="1" ref="E67:E123">D67/C67</f>
        <v>0</v>
      </c>
    </row>
    <row r="68" spans="1:5" ht="63" outlineLevel="1">
      <c r="A68" s="32" t="s">
        <v>91</v>
      </c>
      <c r="B68" s="33" t="s">
        <v>92</v>
      </c>
      <c r="C68" s="34">
        <v>2943330</v>
      </c>
      <c r="D68" s="34">
        <v>872053.55</v>
      </c>
      <c r="E68" s="37">
        <f t="shared" si="1"/>
        <v>0.29628126985421277</v>
      </c>
    </row>
    <row r="69" spans="1:5" ht="12.75" outlineLevel="1">
      <c r="A69" s="4"/>
      <c r="B69" s="5" t="s">
        <v>503</v>
      </c>
      <c r="C69" s="6"/>
      <c r="D69" s="6"/>
      <c r="E69" s="12"/>
    </row>
    <row r="70" spans="1:5" ht="12.75" outlineLevel="1">
      <c r="A70" s="7"/>
      <c r="B70" s="8" t="s">
        <v>504</v>
      </c>
      <c r="C70" s="9"/>
      <c r="D70" s="9"/>
      <c r="E70" s="13"/>
    </row>
    <row r="71" spans="1:5" ht="12.75" outlineLevel="1">
      <c r="A71" s="7"/>
      <c r="B71" s="8" t="s">
        <v>505</v>
      </c>
      <c r="C71" s="9">
        <f>C76+C77</f>
        <v>1392630</v>
      </c>
      <c r="D71" s="9">
        <f>D76+D77</f>
        <v>708126.55</v>
      </c>
      <c r="E71" s="13">
        <f>D71/C71</f>
        <v>0.5084814703115688</v>
      </c>
    </row>
    <row r="72" spans="1:5" ht="12.75" outlineLevel="1">
      <c r="A72" s="4"/>
      <c r="B72" s="5" t="s">
        <v>506</v>
      </c>
      <c r="C72" s="6">
        <f>C68-C71</f>
        <v>1550700</v>
      </c>
      <c r="D72" s="6">
        <f>D68-D71</f>
        <v>163927</v>
      </c>
      <c r="E72" s="14">
        <f>D72/C72</f>
        <v>0.10571161410975688</v>
      </c>
    </row>
    <row r="73" spans="1:5" ht="90" outlineLevel="3">
      <c r="A73" s="27" t="s">
        <v>93</v>
      </c>
      <c r="B73" s="28" t="s">
        <v>94</v>
      </c>
      <c r="C73" s="29">
        <v>170700</v>
      </c>
      <c r="D73" s="29">
        <v>120110</v>
      </c>
      <c r="E73" s="15">
        <f t="shared" si="1"/>
        <v>0.7036321031048623</v>
      </c>
    </row>
    <row r="74" spans="1:5" ht="101.25" outlineLevel="3">
      <c r="A74" s="27" t="s">
        <v>95</v>
      </c>
      <c r="B74" s="28" t="s">
        <v>96</v>
      </c>
      <c r="C74" s="29">
        <v>1000000</v>
      </c>
      <c r="D74" s="29">
        <v>7000</v>
      </c>
      <c r="E74" s="15">
        <f t="shared" si="1"/>
        <v>0.007</v>
      </c>
    </row>
    <row r="75" spans="1:5" ht="90" outlineLevel="3">
      <c r="A75" s="27" t="s">
        <v>97</v>
      </c>
      <c r="B75" s="28" t="s">
        <v>98</v>
      </c>
      <c r="C75" s="29">
        <v>380000</v>
      </c>
      <c r="D75" s="29">
        <v>36817</v>
      </c>
      <c r="E75" s="20">
        <f t="shared" si="1"/>
        <v>0.09688684210526316</v>
      </c>
    </row>
    <row r="76" spans="1:5" ht="112.5" outlineLevel="3">
      <c r="A76" s="27" t="s">
        <v>99</v>
      </c>
      <c r="B76" s="28" t="s">
        <v>100</v>
      </c>
      <c r="C76" s="29">
        <v>1290860</v>
      </c>
      <c r="D76" s="29">
        <v>606356.55</v>
      </c>
      <c r="E76" s="20">
        <f t="shared" si="1"/>
        <v>0.46973068342035545</v>
      </c>
    </row>
    <row r="77" spans="1:5" ht="90" outlineLevel="3">
      <c r="A77" s="27" t="s">
        <v>101</v>
      </c>
      <c r="B77" s="28" t="s">
        <v>102</v>
      </c>
      <c r="C77" s="29">
        <v>101770</v>
      </c>
      <c r="D77" s="29">
        <v>101770</v>
      </c>
      <c r="E77" s="19">
        <f t="shared" si="1"/>
        <v>1</v>
      </c>
    </row>
    <row r="78" spans="1:5" ht="73.5" outlineLevel="1">
      <c r="A78" s="32" t="s">
        <v>103</v>
      </c>
      <c r="B78" s="33" t="s">
        <v>104</v>
      </c>
      <c r="C78" s="34">
        <v>40413080</v>
      </c>
      <c r="D78" s="34">
        <v>21530040.34</v>
      </c>
      <c r="E78" s="37">
        <f t="shared" si="1"/>
        <v>0.5327493064126763</v>
      </c>
    </row>
    <row r="79" spans="1:5" ht="12.75" outlineLevel="1">
      <c r="A79" s="4"/>
      <c r="B79" s="5" t="s">
        <v>503</v>
      </c>
      <c r="C79" s="6"/>
      <c r="D79" s="6"/>
      <c r="E79" s="12"/>
    </row>
    <row r="80" spans="1:5" ht="12.75" outlineLevel="1">
      <c r="A80" s="7"/>
      <c r="B80" s="8" t="s">
        <v>504</v>
      </c>
      <c r="C80" s="9"/>
      <c r="D80" s="9"/>
      <c r="E80" s="13"/>
    </row>
    <row r="81" spans="1:5" ht="12.75" outlineLevel="1">
      <c r="A81" s="7"/>
      <c r="B81" s="8" t="s">
        <v>505</v>
      </c>
      <c r="C81" s="9">
        <f>C87+C88</f>
        <v>27788620</v>
      </c>
      <c r="D81" s="9">
        <f>D87+D88</f>
        <v>13275727.81</v>
      </c>
      <c r="E81" s="13">
        <f>D81/C81</f>
        <v>0.4777397297886689</v>
      </c>
    </row>
    <row r="82" spans="1:5" ht="12.75" outlineLevel="1">
      <c r="A82" s="4"/>
      <c r="B82" s="5" t="s">
        <v>506</v>
      </c>
      <c r="C82" s="6">
        <f>C78-C81</f>
        <v>12624460</v>
      </c>
      <c r="D82" s="6">
        <f>D78-D81</f>
        <v>8254312.529999999</v>
      </c>
      <c r="E82" s="14">
        <f>D82/C82</f>
        <v>0.6538348990768713</v>
      </c>
    </row>
    <row r="83" spans="1:5" ht="101.25" outlineLevel="3">
      <c r="A83" s="27" t="s">
        <v>105</v>
      </c>
      <c r="B83" s="28" t="s">
        <v>106</v>
      </c>
      <c r="C83" s="29">
        <v>940000</v>
      </c>
      <c r="D83" s="29">
        <v>534427.96</v>
      </c>
      <c r="E83" s="15">
        <f t="shared" si="1"/>
        <v>0.5685403829787233</v>
      </c>
    </row>
    <row r="84" spans="1:5" ht="90" outlineLevel="3">
      <c r="A84" s="27" t="s">
        <v>107</v>
      </c>
      <c r="B84" s="28" t="s">
        <v>108</v>
      </c>
      <c r="C84" s="29">
        <v>884460</v>
      </c>
      <c r="D84" s="29">
        <v>363620</v>
      </c>
      <c r="E84" s="15">
        <f t="shared" si="1"/>
        <v>0.4111209099337449</v>
      </c>
    </row>
    <row r="85" spans="1:5" ht="90" outlineLevel="3">
      <c r="A85" s="27" t="s">
        <v>109</v>
      </c>
      <c r="B85" s="28" t="s">
        <v>110</v>
      </c>
      <c r="C85" s="29">
        <v>2800000</v>
      </c>
      <c r="D85" s="29">
        <v>1016022.98</v>
      </c>
      <c r="E85" s="15">
        <f t="shared" si="1"/>
        <v>0.36286535</v>
      </c>
    </row>
    <row r="86" spans="1:5" ht="90" outlineLevel="3">
      <c r="A86" s="27" t="s">
        <v>111</v>
      </c>
      <c r="B86" s="28" t="s">
        <v>112</v>
      </c>
      <c r="C86" s="29">
        <v>8000000</v>
      </c>
      <c r="D86" s="29">
        <v>6340241.59</v>
      </c>
      <c r="E86" s="20">
        <f t="shared" si="1"/>
        <v>0.79253019875</v>
      </c>
    </row>
    <row r="87" spans="1:5" ht="90" outlineLevel="3">
      <c r="A87" s="27" t="s">
        <v>113</v>
      </c>
      <c r="B87" s="28" t="s">
        <v>114</v>
      </c>
      <c r="C87" s="29">
        <v>19120</v>
      </c>
      <c r="D87" s="29">
        <v>0</v>
      </c>
      <c r="E87" s="20">
        <f t="shared" si="1"/>
        <v>0</v>
      </c>
    </row>
    <row r="88" spans="1:5" ht="112.5" outlineLevel="3">
      <c r="A88" s="27" t="s">
        <v>115</v>
      </c>
      <c r="B88" s="28" t="s">
        <v>116</v>
      </c>
      <c r="C88" s="29">
        <v>27769500</v>
      </c>
      <c r="D88" s="29">
        <v>13275727.81</v>
      </c>
      <c r="E88" s="19">
        <f t="shared" si="1"/>
        <v>0.4780686656223555</v>
      </c>
    </row>
    <row r="89" spans="1:5" ht="73.5" outlineLevel="1">
      <c r="A89" s="32" t="s">
        <v>117</v>
      </c>
      <c r="B89" s="33" t="s">
        <v>118</v>
      </c>
      <c r="C89" s="34">
        <v>13760246.16</v>
      </c>
      <c r="D89" s="34">
        <v>5954549.78</v>
      </c>
      <c r="E89" s="38">
        <f t="shared" si="1"/>
        <v>0.4327357018735194</v>
      </c>
    </row>
    <row r="90" spans="1:5" ht="12.75" outlineLevel="1">
      <c r="A90" s="4"/>
      <c r="B90" s="5" t="s">
        <v>503</v>
      </c>
      <c r="C90" s="6"/>
      <c r="D90" s="6"/>
      <c r="E90" s="12"/>
    </row>
    <row r="91" spans="1:5" ht="12.75" outlineLevel="1">
      <c r="A91" s="7"/>
      <c r="B91" s="8" t="s">
        <v>504</v>
      </c>
      <c r="C91" s="9"/>
      <c r="D91" s="9"/>
      <c r="E91" s="13"/>
    </row>
    <row r="92" spans="1:5" ht="12.75" outlineLevel="1">
      <c r="A92" s="7"/>
      <c r="B92" s="8" t="s">
        <v>505</v>
      </c>
      <c r="C92" s="9"/>
      <c r="D92" s="9"/>
      <c r="E92" s="13"/>
    </row>
    <row r="93" spans="1:5" ht="12.75" outlineLevel="1">
      <c r="A93" s="4"/>
      <c r="B93" s="5" t="s">
        <v>506</v>
      </c>
      <c r="C93" s="6">
        <f>C89</f>
        <v>13760246.16</v>
      </c>
      <c r="D93" s="6">
        <f>D89</f>
        <v>5954549.78</v>
      </c>
      <c r="E93" s="14">
        <f>D93/C93</f>
        <v>0.4327357018735194</v>
      </c>
    </row>
    <row r="94" spans="1:5" ht="90" outlineLevel="3">
      <c r="A94" s="27" t="s">
        <v>119</v>
      </c>
      <c r="B94" s="28" t="s">
        <v>120</v>
      </c>
      <c r="C94" s="29">
        <v>2160548</v>
      </c>
      <c r="D94" s="29">
        <v>1016774.02</v>
      </c>
      <c r="E94" s="15">
        <f t="shared" si="1"/>
        <v>0.4706093176360812</v>
      </c>
    </row>
    <row r="95" spans="1:5" ht="101.25" outlineLevel="3">
      <c r="A95" s="27" t="s">
        <v>121</v>
      </c>
      <c r="B95" s="28" t="s">
        <v>122</v>
      </c>
      <c r="C95" s="29">
        <v>3321700</v>
      </c>
      <c r="D95" s="29">
        <v>1552063.87</v>
      </c>
      <c r="E95" s="15">
        <f t="shared" si="1"/>
        <v>0.46724986302194665</v>
      </c>
    </row>
    <row r="96" spans="1:5" ht="101.25" outlineLevel="3">
      <c r="A96" s="27" t="s">
        <v>123</v>
      </c>
      <c r="B96" s="28" t="s">
        <v>124</v>
      </c>
      <c r="C96" s="29">
        <v>1898400</v>
      </c>
      <c r="D96" s="29">
        <v>865200</v>
      </c>
      <c r="E96" s="15">
        <f t="shared" si="1"/>
        <v>0.4557522123893805</v>
      </c>
    </row>
    <row r="97" spans="1:5" ht="90" outlineLevel="3">
      <c r="A97" s="27" t="s">
        <v>125</v>
      </c>
      <c r="B97" s="28" t="s">
        <v>126</v>
      </c>
      <c r="C97" s="29">
        <v>500000</v>
      </c>
      <c r="D97" s="29">
        <v>357635</v>
      </c>
      <c r="E97" s="15">
        <f t="shared" si="1"/>
        <v>0.71527</v>
      </c>
    </row>
    <row r="98" spans="1:5" ht="101.25" outlineLevel="3">
      <c r="A98" s="27" t="s">
        <v>127</v>
      </c>
      <c r="B98" s="28" t="s">
        <v>128</v>
      </c>
      <c r="C98" s="29">
        <v>5535000</v>
      </c>
      <c r="D98" s="29">
        <v>1942641.15</v>
      </c>
      <c r="E98" s="15">
        <f t="shared" si="1"/>
        <v>0.3509740108401084</v>
      </c>
    </row>
    <row r="99" spans="1:5" ht="112.5" outlineLevel="3">
      <c r="A99" s="27" t="s">
        <v>129</v>
      </c>
      <c r="B99" s="28" t="s">
        <v>130</v>
      </c>
      <c r="C99" s="29">
        <v>244598.16</v>
      </c>
      <c r="D99" s="29">
        <v>120235.74</v>
      </c>
      <c r="E99" s="15">
        <f t="shared" si="1"/>
        <v>0.49156436826834676</v>
      </c>
    </row>
    <row r="100" spans="1:5" ht="78.75" outlineLevel="3">
      <c r="A100" s="27" t="s">
        <v>131</v>
      </c>
      <c r="B100" s="28" t="s">
        <v>132</v>
      </c>
      <c r="C100" s="29">
        <v>100000</v>
      </c>
      <c r="D100" s="29">
        <v>100000</v>
      </c>
      <c r="E100" s="16">
        <f t="shared" si="1"/>
        <v>1</v>
      </c>
    </row>
    <row r="101" spans="1:5" ht="73.5" outlineLevel="1">
      <c r="A101" s="32" t="s">
        <v>133</v>
      </c>
      <c r="B101" s="33" t="s">
        <v>134</v>
      </c>
      <c r="C101" s="34">
        <v>33495187.34</v>
      </c>
      <c r="D101" s="34">
        <v>620200</v>
      </c>
      <c r="E101" s="37">
        <f t="shared" si="1"/>
        <v>0.018516092885360765</v>
      </c>
    </row>
    <row r="102" spans="1:5" ht="12.75" outlineLevel="1">
      <c r="A102" s="4"/>
      <c r="B102" s="5" t="s">
        <v>503</v>
      </c>
      <c r="C102" s="6"/>
      <c r="D102" s="6"/>
      <c r="E102" s="12"/>
    </row>
    <row r="103" spans="1:5" ht="12.75" outlineLevel="1">
      <c r="A103" s="7"/>
      <c r="B103" s="8" t="s">
        <v>504</v>
      </c>
      <c r="C103" s="9"/>
      <c r="D103" s="9"/>
      <c r="E103" s="13"/>
    </row>
    <row r="104" spans="1:5" ht="12.75" outlineLevel="1">
      <c r="A104" s="7"/>
      <c r="B104" s="8" t="s">
        <v>505</v>
      </c>
      <c r="C104" s="9">
        <f>C109+C110+C111</f>
        <v>30699100</v>
      </c>
      <c r="D104" s="9">
        <f>D109+D110+D111</f>
        <v>0</v>
      </c>
      <c r="E104" s="14">
        <f>D104/C104</f>
        <v>0</v>
      </c>
    </row>
    <row r="105" spans="1:5" ht="12.75" outlineLevel="1">
      <c r="A105" s="4"/>
      <c r="B105" s="5" t="s">
        <v>506</v>
      </c>
      <c r="C105" s="6">
        <f>C106+C107+C108</f>
        <v>2796087.34</v>
      </c>
      <c r="D105" s="6">
        <f>D106+D107+D108</f>
        <v>620200</v>
      </c>
      <c r="E105" s="14">
        <f>D105/C105</f>
        <v>0.22180995247451749</v>
      </c>
    </row>
    <row r="106" spans="1:5" ht="101.25" outlineLevel="3">
      <c r="A106" s="27" t="s">
        <v>135</v>
      </c>
      <c r="B106" s="28" t="s">
        <v>136</v>
      </c>
      <c r="C106" s="29">
        <v>513255.34</v>
      </c>
      <c r="D106" s="29">
        <v>0</v>
      </c>
      <c r="E106" s="15">
        <f t="shared" si="1"/>
        <v>0</v>
      </c>
    </row>
    <row r="107" spans="1:5" ht="101.25" outlineLevel="3">
      <c r="A107" s="27" t="s">
        <v>137</v>
      </c>
      <c r="B107" s="28" t="s">
        <v>138</v>
      </c>
      <c r="C107" s="29">
        <v>1922400</v>
      </c>
      <c r="D107" s="29">
        <v>526000</v>
      </c>
      <c r="E107" s="15">
        <f t="shared" si="1"/>
        <v>0.27361631294215566</v>
      </c>
    </row>
    <row r="108" spans="1:5" ht="101.25" outlineLevel="3">
      <c r="A108" s="27" t="s">
        <v>139</v>
      </c>
      <c r="B108" s="28" t="s">
        <v>140</v>
      </c>
      <c r="C108" s="29">
        <v>360432</v>
      </c>
      <c r="D108" s="29">
        <v>94200</v>
      </c>
      <c r="E108" s="15">
        <f t="shared" si="1"/>
        <v>0.2613530430150486</v>
      </c>
    </row>
    <row r="109" spans="1:5" ht="101.25" outlineLevel="3">
      <c r="A109" s="27" t="s">
        <v>141</v>
      </c>
      <c r="B109" s="28" t="s">
        <v>142</v>
      </c>
      <c r="C109" s="29">
        <v>20348800</v>
      </c>
      <c r="D109" s="29">
        <v>0</v>
      </c>
      <c r="E109" s="15">
        <f t="shared" si="1"/>
        <v>0</v>
      </c>
    </row>
    <row r="110" spans="1:5" ht="101.25" outlineLevel="3">
      <c r="A110" s="27" t="s">
        <v>143</v>
      </c>
      <c r="B110" s="28" t="s">
        <v>144</v>
      </c>
      <c r="C110" s="29">
        <v>9016100</v>
      </c>
      <c r="D110" s="29">
        <v>0</v>
      </c>
      <c r="E110" s="20">
        <f t="shared" si="1"/>
        <v>0</v>
      </c>
    </row>
    <row r="111" spans="1:5" ht="101.25" outlineLevel="3">
      <c r="A111" s="27" t="s">
        <v>145</v>
      </c>
      <c r="B111" s="28" t="s">
        <v>146</v>
      </c>
      <c r="C111" s="29">
        <v>1334200</v>
      </c>
      <c r="D111" s="29">
        <v>0</v>
      </c>
      <c r="E111" s="20">
        <f t="shared" si="1"/>
        <v>0</v>
      </c>
    </row>
    <row r="112" spans="1:5" ht="31.5">
      <c r="A112" s="32" t="s">
        <v>147</v>
      </c>
      <c r="B112" s="33" t="s">
        <v>148</v>
      </c>
      <c r="C112" s="34">
        <v>510062538.6</v>
      </c>
      <c r="D112" s="34">
        <v>221396031.36</v>
      </c>
      <c r="E112" s="35">
        <f t="shared" si="1"/>
        <v>0.4340566393440289</v>
      </c>
    </row>
    <row r="113" spans="1:5" ht="52.5" outlineLevel="1">
      <c r="A113" s="32" t="s">
        <v>149</v>
      </c>
      <c r="B113" s="33" t="s">
        <v>150</v>
      </c>
      <c r="C113" s="34">
        <v>306043922.2</v>
      </c>
      <c r="D113" s="34">
        <v>125484147.49</v>
      </c>
      <c r="E113" s="37">
        <f t="shared" si="1"/>
        <v>0.410020060480064</v>
      </c>
    </row>
    <row r="114" spans="1:5" ht="12.75" outlineLevel="1">
      <c r="A114" s="4"/>
      <c r="B114" s="5" t="s">
        <v>503</v>
      </c>
      <c r="C114" s="6"/>
      <c r="D114" s="6"/>
      <c r="E114" s="12"/>
    </row>
    <row r="115" spans="1:5" ht="12.75" outlineLevel="1">
      <c r="A115" s="7"/>
      <c r="B115" s="8" t="s">
        <v>504</v>
      </c>
      <c r="C115" s="9">
        <f>C118+C119+C120+C121</f>
        <v>158872282.2</v>
      </c>
      <c r="D115" s="9">
        <f>D118+D119+D120+D121</f>
        <v>44181022.38</v>
      </c>
      <c r="E115" s="14">
        <f>D115/C115</f>
        <v>0.2780914440719226</v>
      </c>
    </row>
    <row r="116" spans="1:5" ht="12.75" outlineLevel="1">
      <c r="A116" s="7"/>
      <c r="B116" s="8" t="s">
        <v>505</v>
      </c>
      <c r="C116" s="9">
        <f>C122+C123+C124+C125+C126+C127+C128+C129+C130+C131+C132</f>
        <v>147171640</v>
      </c>
      <c r="D116" s="9">
        <f>D122+D123+D124+D125+D126+D127+D128+D129+D130+D131+D132</f>
        <v>81303125.11</v>
      </c>
      <c r="E116" s="14">
        <f>D116/C116</f>
        <v>0.5524374472554631</v>
      </c>
    </row>
    <row r="117" spans="1:5" ht="12.75" outlineLevel="1">
      <c r="A117" s="4"/>
      <c r="B117" s="5" t="s">
        <v>506</v>
      </c>
      <c r="C117" s="6"/>
      <c r="D117" s="6"/>
      <c r="E117" s="14"/>
    </row>
    <row r="118" spans="1:5" ht="90" outlineLevel="3">
      <c r="A118" s="27" t="s">
        <v>151</v>
      </c>
      <c r="B118" s="28" t="s">
        <v>152</v>
      </c>
      <c r="C118" s="29">
        <v>1527100</v>
      </c>
      <c r="D118" s="29">
        <v>503484.27</v>
      </c>
      <c r="E118" s="15">
        <f t="shared" si="1"/>
        <v>0.32969960709842183</v>
      </c>
    </row>
    <row r="119" spans="1:5" ht="90" outlineLevel="3">
      <c r="A119" s="27" t="s">
        <v>153</v>
      </c>
      <c r="B119" s="28" t="s">
        <v>154</v>
      </c>
      <c r="C119" s="29">
        <v>4826600</v>
      </c>
      <c r="D119" s="29">
        <v>4826565.01</v>
      </c>
      <c r="E119" s="15">
        <f t="shared" si="1"/>
        <v>0.9999927505904778</v>
      </c>
    </row>
    <row r="120" spans="1:5" ht="78.75" outlineLevel="3">
      <c r="A120" s="27" t="s">
        <v>155</v>
      </c>
      <c r="B120" s="28" t="s">
        <v>156</v>
      </c>
      <c r="C120" s="29">
        <v>152453200</v>
      </c>
      <c r="D120" s="29">
        <v>38847402.95</v>
      </c>
      <c r="E120" s="15">
        <f t="shared" si="1"/>
        <v>0.2548152675706381</v>
      </c>
    </row>
    <row r="121" spans="1:5" ht="146.25" outlineLevel="3">
      <c r="A121" s="27" t="s">
        <v>157</v>
      </c>
      <c r="B121" s="28" t="s">
        <v>158</v>
      </c>
      <c r="C121" s="29">
        <v>65382.2</v>
      </c>
      <c r="D121" s="29">
        <v>3570.15</v>
      </c>
      <c r="E121" s="15">
        <f t="shared" si="1"/>
        <v>0.05460431126514556</v>
      </c>
    </row>
    <row r="122" spans="1:5" ht="78.75" outlineLevel="3">
      <c r="A122" s="27" t="s">
        <v>159</v>
      </c>
      <c r="B122" s="30" t="s">
        <v>160</v>
      </c>
      <c r="C122" s="29">
        <v>870400</v>
      </c>
      <c r="D122" s="29">
        <v>522600</v>
      </c>
      <c r="E122" s="20">
        <f t="shared" si="1"/>
        <v>0.6004136029411765</v>
      </c>
    </row>
    <row r="123" spans="1:5" ht="101.25" outlineLevel="3">
      <c r="A123" s="27" t="s">
        <v>161</v>
      </c>
      <c r="B123" s="28" t="s">
        <v>162</v>
      </c>
      <c r="C123" s="29">
        <v>26795100</v>
      </c>
      <c r="D123" s="29">
        <v>14543027.64</v>
      </c>
      <c r="E123" s="19">
        <f t="shared" si="1"/>
        <v>0.5427495191284974</v>
      </c>
    </row>
    <row r="124" spans="1:5" ht="78.75" outlineLevel="3">
      <c r="A124" s="27" t="s">
        <v>163</v>
      </c>
      <c r="B124" s="28" t="s">
        <v>164</v>
      </c>
      <c r="C124" s="29">
        <v>9861500</v>
      </c>
      <c r="D124" s="29">
        <v>4048421.4</v>
      </c>
      <c r="E124" s="15">
        <f aca="true" t="shared" si="2" ref="E124:E167">D124/C124</f>
        <v>0.4105279521370988</v>
      </c>
    </row>
    <row r="125" spans="1:5" ht="101.25" outlineLevel="3">
      <c r="A125" s="27" t="s">
        <v>165</v>
      </c>
      <c r="B125" s="28" t="s">
        <v>166</v>
      </c>
      <c r="C125" s="29">
        <v>1644000</v>
      </c>
      <c r="D125" s="29">
        <v>140000</v>
      </c>
      <c r="E125" s="15">
        <f t="shared" si="2"/>
        <v>0.0851581508515815</v>
      </c>
    </row>
    <row r="126" spans="1:5" ht="90" outlineLevel="3">
      <c r="A126" s="27" t="s">
        <v>167</v>
      </c>
      <c r="B126" s="28" t="s">
        <v>168</v>
      </c>
      <c r="C126" s="29">
        <v>1140800</v>
      </c>
      <c r="D126" s="29">
        <v>640000</v>
      </c>
      <c r="E126" s="15">
        <f t="shared" si="2"/>
        <v>0.5610098176718092</v>
      </c>
    </row>
    <row r="127" spans="1:5" ht="112.5" outlineLevel="3">
      <c r="A127" s="27" t="s">
        <v>169</v>
      </c>
      <c r="B127" s="28" t="s">
        <v>170</v>
      </c>
      <c r="C127" s="29">
        <v>11700</v>
      </c>
      <c r="D127" s="29">
        <v>8785</v>
      </c>
      <c r="E127" s="20">
        <f t="shared" si="2"/>
        <v>0.7508547008547009</v>
      </c>
    </row>
    <row r="128" spans="1:5" ht="101.25" outlineLevel="3">
      <c r="A128" s="27" t="s">
        <v>171</v>
      </c>
      <c r="B128" s="28" t="s">
        <v>172</v>
      </c>
      <c r="C128" s="29">
        <v>420000</v>
      </c>
      <c r="D128" s="29">
        <v>207507</v>
      </c>
      <c r="E128" s="20">
        <f t="shared" si="2"/>
        <v>0.49406428571428573</v>
      </c>
    </row>
    <row r="129" spans="1:5" ht="101.25" outlineLevel="3">
      <c r="A129" s="27" t="s">
        <v>173</v>
      </c>
      <c r="B129" s="28" t="s">
        <v>174</v>
      </c>
      <c r="C129" s="29">
        <v>39531200</v>
      </c>
      <c r="D129" s="29">
        <v>19602126.56</v>
      </c>
      <c r="E129" s="15">
        <f t="shared" si="2"/>
        <v>0.49586469826364993</v>
      </c>
    </row>
    <row r="130" spans="1:5" ht="180" outlineLevel="3">
      <c r="A130" s="27" t="s">
        <v>175</v>
      </c>
      <c r="B130" s="28" t="s">
        <v>176</v>
      </c>
      <c r="C130" s="29">
        <v>63102900</v>
      </c>
      <c r="D130" s="29">
        <v>40968834.11</v>
      </c>
      <c r="E130" s="15">
        <f t="shared" si="2"/>
        <v>0.6492385311927027</v>
      </c>
    </row>
    <row r="131" spans="1:5" ht="101.25" outlineLevel="3">
      <c r="A131" s="27" t="s">
        <v>177</v>
      </c>
      <c r="B131" s="28" t="s">
        <v>178</v>
      </c>
      <c r="C131" s="29">
        <v>97440</v>
      </c>
      <c r="D131" s="29">
        <v>26000</v>
      </c>
      <c r="E131" s="20">
        <f t="shared" si="2"/>
        <v>0.26683087027914615</v>
      </c>
    </row>
    <row r="132" spans="1:5" ht="101.25" outlineLevel="3">
      <c r="A132" s="27" t="s">
        <v>179</v>
      </c>
      <c r="B132" s="28" t="s">
        <v>180</v>
      </c>
      <c r="C132" s="29">
        <v>3696600</v>
      </c>
      <c r="D132" s="29">
        <v>595823.4</v>
      </c>
      <c r="E132" s="19">
        <f t="shared" si="2"/>
        <v>0.16118146404804415</v>
      </c>
    </row>
    <row r="133" spans="1:5" ht="52.5" outlineLevel="1">
      <c r="A133" s="32" t="s">
        <v>181</v>
      </c>
      <c r="B133" s="33" t="s">
        <v>182</v>
      </c>
      <c r="C133" s="34">
        <v>46599772</v>
      </c>
      <c r="D133" s="34">
        <v>22660913.66</v>
      </c>
      <c r="E133" s="37">
        <f t="shared" si="2"/>
        <v>0.4862880801219371</v>
      </c>
    </row>
    <row r="134" spans="1:5" ht="12.75" outlineLevel="1">
      <c r="A134" s="4"/>
      <c r="B134" s="5" t="s">
        <v>503</v>
      </c>
      <c r="C134" s="6"/>
      <c r="D134" s="6"/>
      <c r="E134" s="12"/>
    </row>
    <row r="135" spans="1:5" ht="12.75" outlineLevel="1">
      <c r="A135" s="7"/>
      <c r="B135" s="8" t="s">
        <v>504</v>
      </c>
      <c r="C135" s="9"/>
      <c r="D135" s="9"/>
      <c r="E135" s="14"/>
    </row>
    <row r="136" spans="1:5" ht="12.75" outlineLevel="1">
      <c r="A136" s="7"/>
      <c r="B136" s="8" t="s">
        <v>505</v>
      </c>
      <c r="C136" s="9">
        <f>C139</f>
        <v>46501772</v>
      </c>
      <c r="D136" s="9">
        <f>D139</f>
        <v>22563069.23</v>
      </c>
      <c r="E136" s="14">
        <f>D136/C136</f>
        <v>0.48520880516123127</v>
      </c>
    </row>
    <row r="137" spans="1:5" ht="12.75" outlineLevel="1">
      <c r="A137" s="4"/>
      <c r="B137" s="5" t="s">
        <v>506</v>
      </c>
      <c r="C137" s="6">
        <f>C138</f>
        <v>98000</v>
      </c>
      <c r="D137" s="6">
        <f>D138</f>
        <v>97844.43</v>
      </c>
      <c r="E137" s="14">
        <f>D137/C137</f>
        <v>0.998412551020408</v>
      </c>
    </row>
    <row r="138" spans="1:5" ht="90" outlineLevel="3">
      <c r="A138" s="27" t="s">
        <v>183</v>
      </c>
      <c r="B138" s="28" t="s">
        <v>184</v>
      </c>
      <c r="C138" s="29">
        <v>98000</v>
      </c>
      <c r="D138" s="29">
        <v>97844.43</v>
      </c>
      <c r="E138" s="15">
        <f t="shared" si="2"/>
        <v>0.998412551020408</v>
      </c>
    </row>
    <row r="139" spans="1:5" ht="157.5" outlineLevel="3">
      <c r="A139" s="27" t="s">
        <v>185</v>
      </c>
      <c r="B139" s="28" t="s">
        <v>186</v>
      </c>
      <c r="C139" s="29">
        <v>46501772</v>
      </c>
      <c r="D139" s="29">
        <v>22563069.23</v>
      </c>
      <c r="E139" s="16">
        <f t="shared" si="2"/>
        <v>0.48520880516123127</v>
      </c>
    </row>
    <row r="140" spans="1:5" ht="52.5" outlineLevel="1">
      <c r="A140" s="32" t="s">
        <v>187</v>
      </c>
      <c r="B140" s="33" t="s">
        <v>188</v>
      </c>
      <c r="C140" s="34">
        <v>77156644.4</v>
      </c>
      <c r="D140" s="34">
        <v>48620147.95</v>
      </c>
      <c r="E140" s="37">
        <f t="shared" si="2"/>
        <v>0.6301485546460598</v>
      </c>
    </row>
    <row r="141" spans="1:5" ht="12.75" outlineLevel="1">
      <c r="A141" s="4"/>
      <c r="B141" s="5" t="s">
        <v>503</v>
      </c>
      <c r="C141" s="6"/>
      <c r="D141" s="6"/>
      <c r="E141" s="12"/>
    </row>
    <row r="142" spans="1:5" ht="12.75" outlineLevel="1">
      <c r="A142" s="7"/>
      <c r="B142" s="8" t="s">
        <v>504</v>
      </c>
      <c r="C142" s="9">
        <f>C148+C149</f>
        <v>24453100</v>
      </c>
      <c r="D142" s="9">
        <f>D148+D149</f>
        <v>15841452.38</v>
      </c>
      <c r="E142" s="14">
        <f>D142/C142</f>
        <v>0.6478300248230286</v>
      </c>
    </row>
    <row r="143" spans="1:5" ht="12.75" outlineLevel="1">
      <c r="A143" s="7"/>
      <c r="B143" s="8" t="s">
        <v>505</v>
      </c>
      <c r="C143" s="9">
        <f>C150+C151+C152+C153+C154</f>
        <v>51912544.4</v>
      </c>
      <c r="D143" s="9">
        <f>D150+D151+D152+D153+D154</f>
        <v>32672763.28</v>
      </c>
      <c r="E143" s="14">
        <f>D143/C143</f>
        <v>0.6293808877532114</v>
      </c>
    </row>
    <row r="144" spans="1:5" ht="12.75" outlineLevel="1">
      <c r="A144" s="4"/>
      <c r="B144" s="5" t="s">
        <v>506</v>
      </c>
      <c r="C144" s="6">
        <f>C145+C146+C147</f>
        <v>791000</v>
      </c>
      <c r="D144" s="6">
        <f>D145+D146+D147</f>
        <v>105932.29</v>
      </c>
      <c r="E144" s="14">
        <f>D144/C144</f>
        <v>0.13392198482932996</v>
      </c>
    </row>
    <row r="145" spans="1:5" ht="90" outlineLevel="3">
      <c r="A145" s="27" t="s">
        <v>189</v>
      </c>
      <c r="B145" s="28" t="s">
        <v>190</v>
      </c>
      <c r="C145" s="29">
        <v>123000</v>
      </c>
      <c r="D145" s="29">
        <v>45000</v>
      </c>
      <c r="E145" s="15">
        <f t="shared" si="2"/>
        <v>0.36585365853658536</v>
      </c>
    </row>
    <row r="146" spans="1:5" ht="78.75" outlineLevel="3">
      <c r="A146" s="27" t="s">
        <v>191</v>
      </c>
      <c r="B146" s="28" t="s">
        <v>192</v>
      </c>
      <c r="C146" s="29">
        <v>664991.61</v>
      </c>
      <c r="D146" s="29">
        <v>57923.9</v>
      </c>
      <c r="E146" s="15">
        <f t="shared" si="2"/>
        <v>0.08710470798270674</v>
      </c>
    </row>
    <row r="147" spans="1:5" ht="90" outlineLevel="3">
      <c r="A147" s="27" t="s">
        <v>193</v>
      </c>
      <c r="B147" s="28" t="s">
        <v>194</v>
      </c>
      <c r="C147" s="29">
        <v>3008.39</v>
      </c>
      <c r="D147" s="29">
        <v>3008.39</v>
      </c>
      <c r="E147" s="15">
        <f t="shared" si="2"/>
        <v>1</v>
      </c>
    </row>
    <row r="148" spans="1:5" ht="101.25" outlineLevel="3">
      <c r="A148" s="27" t="s">
        <v>195</v>
      </c>
      <c r="B148" s="28" t="s">
        <v>196</v>
      </c>
      <c r="C148" s="29">
        <v>4135500</v>
      </c>
      <c r="D148" s="29">
        <v>4135500</v>
      </c>
      <c r="E148" s="15">
        <f t="shared" si="2"/>
        <v>1</v>
      </c>
    </row>
    <row r="149" spans="1:5" ht="168.75" outlineLevel="3">
      <c r="A149" s="27" t="s">
        <v>197</v>
      </c>
      <c r="B149" s="28" t="s">
        <v>198</v>
      </c>
      <c r="C149" s="29">
        <v>20317600</v>
      </c>
      <c r="D149" s="29">
        <v>11705952.38</v>
      </c>
      <c r="E149" s="15">
        <f t="shared" si="2"/>
        <v>0.5761483826829941</v>
      </c>
    </row>
    <row r="150" spans="1:5" ht="78.75" outlineLevel="3">
      <c r="A150" s="27" t="s">
        <v>199</v>
      </c>
      <c r="B150" s="30" t="s">
        <v>200</v>
      </c>
      <c r="C150" s="29">
        <v>622244.4</v>
      </c>
      <c r="D150" s="29">
        <v>316610.4</v>
      </c>
      <c r="E150" s="15">
        <f t="shared" si="2"/>
        <v>0.5088200070583199</v>
      </c>
    </row>
    <row r="151" spans="1:5" ht="90" outlineLevel="3">
      <c r="A151" s="27" t="s">
        <v>201</v>
      </c>
      <c r="B151" s="28" t="s">
        <v>202</v>
      </c>
      <c r="C151" s="29">
        <v>2717400</v>
      </c>
      <c r="D151" s="29">
        <v>1215901</v>
      </c>
      <c r="E151" s="15">
        <f t="shared" si="2"/>
        <v>0.4474501361595643</v>
      </c>
    </row>
    <row r="152" spans="1:5" ht="101.25" outlineLevel="3">
      <c r="A152" s="27" t="s">
        <v>203</v>
      </c>
      <c r="B152" s="28" t="s">
        <v>204</v>
      </c>
      <c r="C152" s="29">
        <v>7748200</v>
      </c>
      <c r="D152" s="29">
        <v>5539140</v>
      </c>
      <c r="E152" s="15">
        <f t="shared" si="2"/>
        <v>0.714893781781575</v>
      </c>
    </row>
    <row r="153" spans="1:5" ht="191.25" outlineLevel="3">
      <c r="A153" s="27" t="s">
        <v>205</v>
      </c>
      <c r="B153" s="28" t="s">
        <v>206</v>
      </c>
      <c r="C153" s="29">
        <v>28476200</v>
      </c>
      <c r="D153" s="29">
        <v>17968101.49</v>
      </c>
      <c r="E153" s="15">
        <f t="shared" si="2"/>
        <v>0.6309866305897556</v>
      </c>
    </row>
    <row r="154" spans="1:5" ht="146.25" outlineLevel="3">
      <c r="A154" s="27" t="s">
        <v>207</v>
      </c>
      <c r="B154" s="28" t="s">
        <v>208</v>
      </c>
      <c r="C154" s="29">
        <v>12348500</v>
      </c>
      <c r="D154" s="29">
        <v>7633010.39</v>
      </c>
      <c r="E154" s="16">
        <f t="shared" si="2"/>
        <v>0.6181325982912904</v>
      </c>
    </row>
    <row r="155" spans="1:5" ht="73.5" outlineLevel="1">
      <c r="A155" s="32" t="s">
        <v>209</v>
      </c>
      <c r="B155" s="33" t="s">
        <v>210</v>
      </c>
      <c r="C155" s="34">
        <v>7445600</v>
      </c>
      <c r="D155" s="34">
        <v>3100522.35</v>
      </c>
      <c r="E155" s="35">
        <f t="shared" si="2"/>
        <v>0.41642343800365317</v>
      </c>
    </row>
    <row r="156" spans="1:5" ht="12.75" outlineLevel="1">
      <c r="A156" s="4"/>
      <c r="B156" s="5" t="s">
        <v>503</v>
      </c>
      <c r="C156" s="6"/>
      <c r="D156" s="6"/>
      <c r="E156" s="18"/>
    </row>
    <row r="157" spans="1:5" ht="12.75" outlineLevel="1">
      <c r="A157" s="7"/>
      <c r="B157" s="8" t="s">
        <v>504</v>
      </c>
      <c r="C157" s="9"/>
      <c r="D157" s="9"/>
      <c r="E157" s="15"/>
    </row>
    <row r="158" spans="1:5" ht="12.75" outlineLevel="1">
      <c r="A158" s="7"/>
      <c r="B158" s="8" t="s">
        <v>505</v>
      </c>
      <c r="C158" s="9">
        <f>C166</f>
        <v>540000</v>
      </c>
      <c r="D158" s="9">
        <f>D166</f>
        <v>0</v>
      </c>
      <c r="E158" s="15">
        <f t="shared" si="2"/>
        <v>0</v>
      </c>
    </row>
    <row r="159" spans="1:5" ht="12.75" outlineLevel="1">
      <c r="A159" s="4"/>
      <c r="B159" s="5" t="s">
        <v>506</v>
      </c>
      <c r="C159" s="6">
        <f>C155-C158</f>
        <v>6905600</v>
      </c>
      <c r="D159" s="6">
        <f>D155-D158</f>
        <v>3100522.35</v>
      </c>
      <c r="E159" s="14">
        <f t="shared" si="2"/>
        <v>0.4489866702386469</v>
      </c>
    </row>
    <row r="160" spans="1:5" ht="90" outlineLevel="3">
      <c r="A160" s="27" t="s">
        <v>211</v>
      </c>
      <c r="B160" s="28" t="s">
        <v>212</v>
      </c>
      <c r="C160" s="29">
        <v>5420500</v>
      </c>
      <c r="D160" s="29">
        <v>2494218</v>
      </c>
      <c r="E160" s="15">
        <f t="shared" si="2"/>
        <v>0.46014537404298494</v>
      </c>
    </row>
    <row r="161" spans="1:5" ht="123.75" outlineLevel="3">
      <c r="A161" s="27" t="s">
        <v>213</v>
      </c>
      <c r="B161" s="28" t="s">
        <v>214</v>
      </c>
      <c r="C161" s="29">
        <v>540000</v>
      </c>
      <c r="D161" s="29">
        <v>327240</v>
      </c>
      <c r="E161" s="15">
        <f t="shared" si="2"/>
        <v>0.606</v>
      </c>
    </row>
    <row r="162" spans="1:5" ht="123.75" outlineLevel="3">
      <c r="A162" s="27" t="s">
        <v>215</v>
      </c>
      <c r="B162" s="28" t="s">
        <v>216</v>
      </c>
      <c r="C162" s="29">
        <v>6000</v>
      </c>
      <c r="D162" s="29">
        <v>0</v>
      </c>
      <c r="E162" s="15">
        <f t="shared" si="2"/>
        <v>0</v>
      </c>
    </row>
    <row r="163" spans="1:5" ht="101.25" outlineLevel="3">
      <c r="A163" s="27" t="s">
        <v>217</v>
      </c>
      <c r="B163" s="28" t="s">
        <v>218</v>
      </c>
      <c r="C163" s="29">
        <v>30000</v>
      </c>
      <c r="D163" s="29">
        <v>30000</v>
      </c>
      <c r="E163" s="15">
        <f t="shared" si="2"/>
        <v>1</v>
      </c>
    </row>
    <row r="164" spans="1:5" ht="101.25" outlineLevel="3">
      <c r="A164" s="27" t="s">
        <v>219</v>
      </c>
      <c r="B164" s="28" t="s">
        <v>220</v>
      </c>
      <c r="C164" s="29">
        <v>17500</v>
      </c>
      <c r="D164" s="29">
        <v>0</v>
      </c>
      <c r="E164" s="15">
        <f t="shared" si="2"/>
        <v>0</v>
      </c>
    </row>
    <row r="165" spans="1:5" ht="112.5" outlineLevel="3">
      <c r="A165" s="27" t="s">
        <v>221</v>
      </c>
      <c r="B165" s="28" t="s">
        <v>222</v>
      </c>
      <c r="C165" s="29">
        <v>891600</v>
      </c>
      <c r="D165" s="29">
        <v>249064.35</v>
      </c>
      <c r="E165" s="15">
        <f t="shared" si="2"/>
        <v>0.27934539030955585</v>
      </c>
    </row>
    <row r="166" spans="1:5" ht="180" outlineLevel="3">
      <c r="A166" s="27" t="s">
        <v>223</v>
      </c>
      <c r="B166" s="28" t="s">
        <v>224</v>
      </c>
      <c r="C166" s="29">
        <v>540000</v>
      </c>
      <c r="D166" s="29">
        <v>0</v>
      </c>
      <c r="E166" s="16">
        <f t="shared" si="2"/>
        <v>0</v>
      </c>
    </row>
    <row r="167" spans="1:5" ht="73.5" outlineLevel="1">
      <c r="A167" s="32" t="s">
        <v>225</v>
      </c>
      <c r="B167" s="33" t="s">
        <v>226</v>
      </c>
      <c r="C167" s="34">
        <v>206000</v>
      </c>
      <c r="D167" s="34">
        <v>3000</v>
      </c>
      <c r="E167" s="37">
        <f t="shared" si="2"/>
        <v>0.014563106796116505</v>
      </c>
    </row>
    <row r="168" spans="1:5" ht="12.75" outlineLevel="1">
      <c r="A168" s="4"/>
      <c r="B168" s="5" t="s">
        <v>503</v>
      </c>
      <c r="C168" s="6"/>
      <c r="D168" s="6"/>
      <c r="E168" s="12"/>
    </row>
    <row r="169" spans="1:5" ht="12.75" outlineLevel="1">
      <c r="A169" s="7"/>
      <c r="B169" s="8" t="s">
        <v>504</v>
      </c>
      <c r="C169" s="9"/>
      <c r="D169" s="9"/>
      <c r="E169" s="14"/>
    </row>
    <row r="170" spans="1:5" ht="12.75" outlineLevel="1">
      <c r="A170" s="7"/>
      <c r="B170" s="8" t="s">
        <v>505</v>
      </c>
      <c r="C170" s="9">
        <f>C175</f>
        <v>75000</v>
      </c>
      <c r="D170" s="9">
        <f>D175</f>
        <v>0</v>
      </c>
      <c r="E170" s="14">
        <f>D170/C170</f>
        <v>0</v>
      </c>
    </row>
    <row r="171" spans="1:5" ht="12.75" outlineLevel="1">
      <c r="A171" s="4"/>
      <c r="B171" s="5" t="s">
        <v>506</v>
      </c>
      <c r="C171" s="6">
        <f>SUM(C172:C174)</f>
        <v>131000</v>
      </c>
      <c r="D171" s="6">
        <f>SUM(D172:D174)</f>
        <v>3000</v>
      </c>
      <c r="E171" s="14">
        <f>D171/C171</f>
        <v>0.022900763358778626</v>
      </c>
    </row>
    <row r="172" spans="1:5" ht="146.25" outlineLevel="3">
      <c r="A172" s="27" t="s">
        <v>227</v>
      </c>
      <c r="B172" s="28" t="s">
        <v>228</v>
      </c>
      <c r="C172" s="29">
        <v>25000</v>
      </c>
      <c r="D172" s="29">
        <v>0</v>
      </c>
      <c r="E172" s="15">
        <f aca="true" t="shared" si="3" ref="E172:E235">D172/C172</f>
        <v>0</v>
      </c>
    </row>
    <row r="173" spans="1:5" ht="157.5" outlineLevel="3">
      <c r="A173" s="27" t="s">
        <v>229</v>
      </c>
      <c r="B173" s="28" t="s">
        <v>230</v>
      </c>
      <c r="C173" s="29">
        <v>6000</v>
      </c>
      <c r="D173" s="29">
        <v>3000</v>
      </c>
      <c r="E173" s="15">
        <f t="shared" si="3"/>
        <v>0.5</v>
      </c>
    </row>
    <row r="174" spans="1:5" ht="123.75" outlineLevel="3">
      <c r="A174" s="27" t="s">
        <v>231</v>
      </c>
      <c r="B174" s="28" t="s">
        <v>232</v>
      </c>
      <c r="C174" s="29">
        <v>100000</v>
      </c>
      <c r="D174" s="29">
        <v>0</v>
      </c>
      <c r="E174" s="15">
        <f t="shared" si="3"/>
        <v>0</v>
      </c>
    </row>
    <row r="175" spans="1:5" ht="112.5" outlineLevel="3">
      <c r="A175" s="27" t="s">
        <v>233</v>
      </c>
      <c r="B175" s="28" t="s">
        <v>234</v>
      </c>
      <c r="C175" s="29">
        <v>75000</v>
      </c>
      <c r="D175" s="29">
        <v>0</v>
      </c>
      <c r="E175" s="16">
        <f t="shared" si="3"/>
        <v>0</v>
      </c>
    </row>
    <row r="176" spans="1:5" ht="73.5" outlineLevel="1">
      <c r="A176" s="32" t="s">
        <v>235</v>
      </c>
      <c r="B176" s="33" t="s">
        <v>236</v>
      </c>
      <c r="C176" s="34">
        <v>72610600</v>
      </c>
      <c r="D176" s="34">
        <v>21527299.91</v>
      </c>
      <c r="E176" s="35">
        <f t="shared" si="3"/>
        <v>0.2964759953780853</v>
      </c>
    </row>
    <row r="177" spans="1:5" ht="12.75" outlineLevel="1">
      <c r="A177" s="4"/>
      <c r="B177" s="5" t="s">
        <v>503</v>
      </c>
      <c r="C177" s="6"/>
      <c r="D177" s="6"/>
      <c r="E177" s="17"/>
    </row>
    <row r="178" spans="1:5" ht="12.75" outlineLevel="1">
      <c r="A178" s="7"/>
      <c r="B178" s="8" t="s">
        <v>504</v>
      </c>
      <c r="C178" s="9">
        <f>C181+C182</f>
        <v>3120900</v>
      </c>
      <c r="D178" s="9">
        <f>D181+D182</f>
        <v>188471.4</v>
      </c>
      <c r="E178" s="14">
        <f t="shared" si="3"/>
        <v>0.060390079784677496</v>
      </c>
    </row>
    <row r="179" spans="1:5" ht="12.75" outlineLevel="1">
      <c r="A179" s="7"/>
      <c r="B179" s="8" t="s">
        <v>505</v>
      </c>
      <c r="C179" s="9">
        <f>C183+C184+C185+C186+C187+C188+C189+C190+C191</f>
        <v>69489700</v>
      </c>
      <c r="D179" s="9">
        <f>D183+D184+D185+D186+D187+D188+D189+D190+D191</f>
        <v>21338828.51</v>
      </c>
      <c r="E179" s="14">
        <f t="shared" si="3"/>
        <v>0.3070790132926175</v>
      </c>
    </row>
    <row r="180" spans="1:5" ht="12.75" outlineLevel="1">
      <c r="A180" s="4"/>
      <c r="B180" s="5" t="s">
        <v>506</v>
      </c>
      <c r="C180" s="6"/>
      <c r="D180" s="6"/>
      <c r="E180" s="15"/>
    </row>
    <row r="181" spans="1:5" ht="112.5" outlineLevel="3">
      <c r="A181" s="27" t="s">
        <v>237</v>
      </c>
      <c r="B181" s="28" t="s">
        <v>238</v>
      </c>
      <c r="C181" s="29">
        <v>2576100</v>
      </c>
      <c r="D181" s="29">
        <v>0</v>
      </c>
      <c r="E181" s="15">
        <f t="shared" si="3"/>
        <v>0</v>
      </c>
    </row>
    <row r="182" spans="1:5" ht="101.25" outlineLevel="3">
      <c r="A182" s="27" t="s">
        <v>239</v>
      </c>
      <c r="B182" s="28" t="s">
        <v>240</v>
      </c>
      <c r="C182" s="29">
        <v>544800</v>
      </c>
      <c r="D182" s="29">
        <v>188471.4</v>
      </c>
      <c r="E182" s="15">
        <f t="shared" si="3"/>
        <v>0.34594603524229073</v>
      </c>
    </row>
    <row r="183" spans="1:5" ht="90" outlineLevel="3">
      <c r="A183" s="27" t="s">
        <v>241</v>
      </c>
      <c r="B183" s="28" t="s">
        <v>242</v>
      </c>
      <c r="C183" s="29">
        <v>5980600</v>
      </c>
      <c r="D183" s="29">
        <v>1880834.89</v>
      </c>
      <c r="E183" s="15">
        <f t="shared" si="3"/>
        <v>0.3144893305019563</v>
      </c>
    </row>
    <row r="184" spans="1:5" ht="112.5" outlineLevel="3">
      <c r="A184" s="27" t="s">
        <v>243</v>
      </c>
      <c r="B184" s="28" t="s">
        <v>238</v>
      </c>
      <c r="C184" s="29">
        <v>39877200</v>
      </c>
      <c r="D184" s="29">
        <v>8422344</v>
      </c>
      <c r="E184" s="15">
        <f t="shared" si="3"/>
        <v>0.21120700550690621</v>
      </c>
    </row>
    <row r="185" spans="1:5" ht="90" outlineLevel="3">
      <c r="A185" s="27" t="s">
        <v>244</v>
      </c>
      <c r="B185" s="28" t="s">
        <v>245</v>
      </c>
      <c r="C185" s="29">
        <v>3889300</v>
      </c>
      <c r="D185" s="29">
        <v>1521510.02</v>
      </c>
      <c r="E185" s="15">
        <f t="shared" si="3"/>
        <v>0.3912040778546268</v>
      </c>
    </row>
    <row r="186" spans="1:5" ht="101.25" outlineLevel="3">
      <c r="A186" s="27" t="s">
        <v>246</v>
      </c>
      <c r="B186" s="28" t="s">
        <v>247</v>
      </c>
      <c r="C186" s="29">
        <v>1311300</v>
      </c>
      <c r="D186" s="29">
        <v>0</v>
      </c>
      <c r="E186" s="15">
        <f t="shared" si="3"/>
        <v>0</v>
      </c>
    </row>
    <row r="187" spans="1:5" ht="112.5" outlineLevel="3">
      <c r="A187" s="27" t="s">
        <v>248</v>
      </c>
      <c r="B187" s="28" t="s">
        <v>249</v>
      </c>
      <c r="C187" s="29">
        <v>15837900</v>
      </c>
      <c r="D187" s="29">
        <v>8765521</v>
      </c>
      <c r="E187" s="15">
        <f t="shared" si="3"/>
        <v>0.5534522253581599</v>
      </c>
    </row>
    <row r="188" spans="1:5" ht="180" outlineLevel="3">
      <c r="A188" s="27" t="s">
        <v>250</v>
      </c>
      <c r="B188" s="28" t="s">
        <v>251</v>
      </c>
      <c r="C188" s="29">
        <v>787400</v>
      </c>
      <c r="D188" s="29">
        <v>342011</v>
      </c>
      <c r="E188" s="15">
        <f t="shared" si="3"/>
        <v>0.4343548387096774</v>
      </c>
    </row>
    <row r="189" spans="1:5" ht="168.75" outlineLevel="3">
      <c r="A189" s="27" t="s">
        <v>252</v>
      </c>
      <c r="B189" s="28" t="s">
        <v>253</v>
      </c>
      <c r="C189" s="29">
        <v>200000</v>
      </c>
      <c r="D189" s="29">
        <v>0</v>
      </c>
      <c r="E189" s="15">
        <f t="shared" si="3"/>
        <v>0</v>
      </c>
    </row>
    <row r="190" spans="1:5" ht="123.75" outlineLevel="3">
      <c r="A190" s="27" t="s">
        <v>254</v>
      </c>
      <c r="B190" s="28" t="s">
        <v>255</v>
      </c>
      <c r="C190" s="29">
        <v>856000</v>
      </c>
      <c r="D190" s="29">
        <v>0</v>
      </c>
      <c r="E190" s="15">
        <f t="shared" si="3"/>
        <v>0</v>
      </c>
    </row>
    <row r="191" spans="1:5" ht="247.5" outlineLevel="3">
      <c r="A191" s="27" t="s">
        <v>256</v>
      </c>
      <c r="B191" s="28" t="s">
        <v>257</v>
      </c>
      <c r="C191" s="29">
        <v>750000</v>
      </c>
      <c r="D191" s="29">
        <v>406607.6</v>
      </c>
      <c r="E191" s="15">
        <f t="shared" si="3"/>
        <v>0.5421434666666667</v>
      </c>
    </row>
    <row r="192" spans="1:5" ht="31.5">
      <c r="A192" s="32" t="s">
        <v>258</v>
      </c>
      <c r="B192" s="33" t="s">
        <v>259</v>
      </c>
      <c r="C192" s="34">
        <v>26180905.46</v>
      </c>
      <c r="D192" s="34">
        <v>4330249.48</v>
      </c>
      <c r="E192" s="39">
        <f t="shared" si="3"/>
        <v>0.16539723909151613</v>
      </c>
    </row>
    <row r="193" spans="1:5" ht="63" outlineLevel="1">
      <c r="A193" s="32" t="s">
        <v>260</v>
      </c>
      <c r="B193" s="33" t="s">
        <v>261</v>
      </c>
      <c r="C193" s="34">
        <v>24930905.46</v>
      </c>
      <c r="D193" s="34">
        <v>4143809.48</v>
      </c>
      <c r="E193" s="40">
        <f t="shared" si="3"/>
        <v>0.16621175218238543</v>
      </c>
    </row>
    <row r="194" spans="1:5" ht="12.75" outlineLevel="1">
      <c r="A194" s="4"/>
      <c r="B194" s="5" t="s">
        <v>503</v>
      </c>
      <c r="C194" s="6"/>
      <c r="D194" s="6"/>
      <c r="E194" s="18"/>
    </row>
    <row r="195" spans="1:5" ht="12.75" outlineLevel="1">
      <c r="A195" s="7"/>
      <c r="B195" s="8" t="s">
        <v>504</v>
      </c>
      <c r="C195" s="9"/>
      <c r="D195" s="9"/>
      <c r="E195" s="15"/>
    </row>
    <row r="196" spans="1:5" ht="12.75" outlineLevel="1">
      <c r="A196" s="7"/>
      <c r="B196" s="8" t="s">
        <v>505</v>
      </c>
      <c r="C196" s="9">
        <f>C206</f>
        <v>16578848.46</v>
      </c>
      <c r="D196" s="9">
        <f>D206</f>
        <v>0</v>
      </c>
      <c r="E196" s="14">
        <f t="shared" si="3"/>
        <v>0</v>
      </c>
    </row>
    <row r="197" spans="1:5" ht="12.75" outlineLevel="1">
      <c r="A197" s="4"/>
      <c r="B197" s="5" t="s">
        <v>506</v>
      </c>
      <c r="C197" s="6">
        <f>C193-C196</f>
        <v>8352057</v>
      </c>
      <c r="D197" s="6">
        <f>D193-D196</f>
        <v>4143809.48</v>
      </c>
      <c r="E197" s="14">
        <f t="shared" si="3"/>
        <v>0.49614238504358865</v>
      </c>
    </row>
    <row r="198" spans="1:5" ht="90" outlineLevel="3">
      <c r="A198" s="27" t="s">
        <v>262</v>
      </c>
      <c r="B198" s="28" t="s">
        <v>263</v>
      </c>
      <c r="C198" s="29">
        <v>5987100</v>
      </c>
      <c r="D198" s="29">
        <v>2993550</v>
      </c>
      <c r="E198" s="15">
        <f t="shared" si="3"/>
        <v>0.5</v>
      </c>
    </row>
    <row r="199" spans="1:5" ht="123.75" outlineLevel="3">
      <c r="A199" s="27" t="s">
        <v>264</v>
      </c>
      <c r="B199" s="28" t="s">
        <v>265</v>
      </c>
      <c r="C199" s="29">
        <v>816020</v>
      </c>
      <c r="D199" s="29">
        <v>694402.4</v>
      </c>
      <c r="E199" s="15">
        <f t="shared" si="3"/>
        <v>0.850962476409892</v>
      </c>
    </row>
    <row r="200" spans="1:5" ht="123.75" outlineLevel="3">
      <c r="A200" s="27" t="s">
        <v>266</v>
      </c>
      <c r="B200" s="28" t="s">
        <v>267</v>
      </c>
      <c r="C200" s="29">
        <v>450000</v>
      </c>
      <c r="D200" s="29">
        <v>391022.6</v>
      </c>
      <c r="E200" s="15">
        <f t="shared" si="3"/>
        <v>0.8689391111111111</v>
      </c>
    </row>
    <row r="201" spans="1:5" ht="101.25" outlineLevel="3">
      <c r="A201" s="27" t="s">
        <v>268</v>
      </c>
      <c r="B201" s="28" t="s">
        <v>269</v>
      </c>
      <c r="C201" s="29">
        <v>30000</v>
      </c>
      <c r="D201" s="29">
        <v>5400</v>
      </c>
      <c r="E201" s="15">
        <f t="shared" si="3"/>
        <v>0.18</v>
      </c>
    </row>
    <row r="202" spans="1:5" ht="101.25" outlineLevel="3">
      <c r="A202" s="27" t="s">
        <v>270</v>
      </c>
      <c r="B202" s="28" t="s">
        <v>271</v>
      </c>
      <c r="C202" s="29">
        <v>43980</v>
      </c>
      <c r="D202" s="29">
        <v>17880</v>
      </c>
      <c r="E202" s="15">
        <f t="shared" si="3"/>
        <v>0.40654843110504774</v>
      </c>
    </row>
    <row r="203" spans="1:5" ht="101.25" outlineLevel="3">
      <c r="A203" s="27" t="s">
        <v>272</v>
      </c>
      <c r="B203" s="28" t="s">
        <v>273</v>
      </c>
      <c r="C203" s="29">
        <v>160000</v>
      </c>
      <c r="D203" s="29">
        <v>41554.48</v>
      </c>
      <c r="E203" s="15">
        <f t="shared" si="3"/>
        <v>0.25971550000000004</v>
      </c>
    </row>
    <row r="204" spans="1:5" ht="112.5" outlineLevel="3">
      <c r="A204" s="27" t="s">
        <v>274</v>
      </c>
      <c r="B204" s="28" t="s">
        <v>275</v>
      </c>
      <c r="C204" s="29">
        <v>634957</v>
      </c>
      <c r="D204" s="29">
        <v>0</v>
      </c>
      <c r="E204" s="15">
        <f t="shared" si="3"/>
        <v>0</v>
      </c>
    </row>
    <row r="205" spans="1:5" ht="112.5" outlineLevel="3">
      <c r="A205" s="27" t="s">
        <v>276</v>
      </c>
      <c r="B205" s="28" t="s">
        <v>277</v>
      </c>
      <c r="C205" s="29">
        <v>230000</v>
      </c>
      <c r="D205" s="29">
        <v>0</v>
      </c>
      <c r="E205" s="15">
        <f t="shared" si="3"/>
        <v>0</v>
      </c>
    </row>
    <row r="206" spans="1:5" ht="90" outlineLevel="3">
      <c r="A206" s="27" t="s">
        <v>278</v>
      </c>
      <c r="B206" s="28" t="s">
        <v>279</v>
      </c>
      <c r="C206" s="29">
        <v>16578848.46</v>
      </c>
      <c r="D206" s="29">
        <v>0</v>
      </c>
      <c r="E206" s="16">
        <f t="shared" si="3"/>
        <v>0</v>
      </c>
    </row>
    <row r="207" spans="1:5" ht="73.5" outlineLevel="1">
      <c r="A207" s="32" t="s">
        <v>280</v>
      </c>
      <c r="B207" s="33" t="s">
        <v>281</v>
      </c>
      <c r="C207" s="34">
        <v>1250000</v>
      </c>
      <c r="D207" s="34">
        <v>186440</v>
      </c>
      <c r="E207" s="40">
        <f t="shared" si="3"/>
        <v>0.149152</v>
      </c>
    </row>
    <row r="208" spans="1:5" ht="12.75" outlineLevel="1">
      <c r="A208" s="4"/>
      <c r="B208" s="5" t="s">
        <v>503</v>
      </c>
      <c r="C208" s="6"/>
      <c r="D208" s="6"/>
      <c r="E208" s="18"/>
    </row>
    <row r="209" spans="1:5" ht="12.75" outlineLevel="1">
      <c r="A209" s="7"/>
      <c r="B209" s="8" t="s">
        <v>504</v>
      </c>
      <c r="C209" s="9"/>
      <c r="D209" s="9"/>
      <c r="E209" s="15"/>
    </row>
    <row r="210" spans="1:5" ht="12.75" outlineLevel="1">
      <c r="A210" s="7"/>
      <c r="B210" s="8" t="s">
        <v>505</v>
      </c>
      <c r="C210" s="9"/>
      <c r="D210" s="9"/>
      <c r="E210" s="15"/>
    </row>
    <row r="211" spans="1:5" ht="12.75" outlineLevel="1">
      <c r="A211" s="4"/>
      <c r="B211" s="5" t="s">
        <v>506</v>
      </c>
      <c r="C211" s="6">
        <f>C207</f>
        <v>1250000</v>
      </c>
      <c r="D211" s="6">
        <f>D207</f>
        <v>186440</v>
      </c>
      <c r="E211" s="14">
        <f t="shared" si="3"/>
        <v>0.149152</v>
      </c>
    </row>
    <row r="212" spans="1:5" ht="101.25" outlineLevel="3">
      <c r="A212" s="27" t="s">
        <v>282</v>
      </c>
      <c r="B212" s="28" t="s">
        <v>283</v>
      </c>
      <c r="C212" s="29">
        <v>210000</v>
      </c>
      <c r="D212" s="29">
        <v>72100</v>
      </c>
      <c r="E212" s="15">
        <f t="shared" si="3"/>
        <v>0.3433333333333333</v>
      </c>
    </row>
    <row r="213" spans="1:5" ht="112.5" outlineLevel="3">
      <c r="A213" s="27" t="s">
        <v>284</v>
      </c>
      <c r="B213" s="28" t="s">
        <v>285</v>
      </c>
      <c r="C213" s="29">
        <v>75000</v>
      </c>
      <c r="D213" s="29">
        <v>20340</v>
      </c>
      <c r="E213" s="15">
        <f t="shared" si="3"/>
        <v>0.2712</v>
      </c>
    </row>
    <row r="214" spans="1:5" ht="101.25" outlineLevel="3">
      <c r="A214" s="27" t="s">
        <v>286</v>
      </c>
      <c r="B214" s="28" t="s">
        <v>287</v>
      </c>
      <c r="C214" s="29">
        <v>295000</v>
      </c>
      <c r="D214" s="29">
        <v>36600</v>
      </c>
      <c r="E214" s="15">
        <f t="shared" si="3"/>
        <v>0.12406779661016949</v>
      </c>
    </row>
    <row r="215" spans="1:5" ht="101.25" outlineLevel="3">
      <c r="A215" s="27" t="s">
        <v>288</v>
      </c>
      <c r="B215" s="28" t="s">
        <v>289</v>
      </c>
      <c r="C215" s="29">
        <v>10000</v>
      </c>
      <c r="D215" s="29">
        <v>5400</v>
      </c>
      <c r="E215" s="15">
        <f t="shared" si="3"/>
        <v>0.54</v>
      </c>
    </row>
    <row r="216" spans="1:5" ht="112.5" outlineLevel="3">
      <c r="A216" s="27" t="s">
        <v>290</v>
      </c>
      <c r="B216" s="28" t="s">
        <v>291</v>
      </c>
      <c r="C216" s="29">
        <v>70000</v>
      </c>
      <c r="D216" s="29">
        <v>0</v>
      </c>
      <c r="E216" s="15">
        <f t="shared" si="3"/>
        <v>0</v>
      </c>
    </row>
    <row r="217" spans="1:5" ht="101.25" outlineLevel="3">
      <c r="A217" s="27" t="s">
        <v>292</v>
      </c>
      <c r="B217" s="28" t="s">
        <v>293</v>
      </c>
      <c r="C217" s="29">
        <v>590000</v>
      </c>
      <c r="D217" s="29">
        <v>52000</v>
      </c>
      <c r="E217" s="16">
        <f t="shared" si="3"/>
        <v>0.08813559322033898</v>
      </c>
    </row>
    <row r="218" spans="1:5" ht="31.5">
      <c r="A218" s="32" t="s">
        <v>294</v>
      </c>
      <c r="B218" s="33" t="s">
        <v>295</v>
      </c>
      <c r="C218" s="34">
        <v>104251492.54</v>
      </c>
      <c r="D218" s="34">
        <v>56262457.25</v>
      </c>
      <c r="E218" s="35">
        <f t="shared" si="3"/>
        <v>0.5396801127658943</v>
      </c>
    </row>
    <row r="219" spans="1:5" ht="42" outlineLevel="1">
      <c r="A219" s="32" t="s">
        <v>296</v>
      </c>
      <c r="B219" s="33" t="s">
        <v>297</v>
      </c>
      <c r="C219" s="34">
        <v>17802600</v>
      </c>
      <c r="D219" s="34">
        <v>7053243.26</v>
      </c>
      <c r="E219" s="40">
        <f t="shared" si="3"/>
        <v>0.3961917506431645</v>
      </c>
    </row>
    <row r="220" spans="1:5" ht="12.75" outlineLevel="1">
      <c r="A220" s="4"/>
      <c r="B220" s="5" t="s">
        <v>503</v>
      </c>
      <c r="C220" s="6"/>
      <c r="D220" s="6"/>
      <c r="E220" s="18"/>
    </row>
    <row r="221" spans="1:5" ht="12.75" outlineLevel="1">
      <c r="A221" s="7"/>
      <c r="B221" s="8" t="s">
        <v>504</v>
      </c>
      <c r="C221" s="9">
        <f>C226</f>
        <v>32100</v>
      </c>
      <c r="D221" s="9">
        <f>D226</f>
        <v>0</v>
      </c>
      <c r="E221" s="14">
        <f t="shared" si="3"/>
        <v>0</v>
      </c>
    </row>
    <row r="222" spans="1:5" ht="12.75" outlineLevel="1">
      <c r="A222" s="7"/>
      <c r="B222" s="8" t="s">
        <v>505</v>
      </c>
      <c r="C222" s="9">
        <f>C227</f>
        <v>266100</v>
      </c>
      <c r="D222" s="9">
        <f>D227</f>
        <v>0</v>
      </c>
      <c r="E222" s="14">
        <f t="shared" si="3"/>
        <v>0</v>
      </c>
    </row>
    <row r="223" spans="1:5" ht="12.75" outlineLevel="1">
      <c r="A223" s="4"/>
      <c r="B223" s="5" t="s">
        <v>506</v>
      </c>
      <c r="C223" s="6">
        <f>C219-C221-C222</f>
        <v>17504400</v>
      </c>
      <c r="D223" s="6">
        <f>D219-D221-D222</f>
        <v>7053243.26</v>
      </c>
      <c r="E223" s="14">
        <f t="shared" si="3"/>
        <v>0.4029411610795</v>
      </c>
    </row>
    <row r="224" spans="1:5" ht="67.5" outlineLevel="3">
      <c r="A224" s="27" t="s">
        <v>298</v>
      </c>
      <c r="B224" s="30" t="s">
        <v>299</v>
      </c>
      <c r="C224" s="29">
        <v>17335400</v>
      </c>
      <c r="D224" s="29">
        <v>7053243.26</v>
      </c>
      <c r="E224" s="15">
        <f t="shared" si="3"/>
        <v>0.4068693690367687</v>
      </c>
    </row>
    <row r="225" spans="1:5" ht="56.25" outlineLevel="3">
      <c r="A225" s="27" t="s">
        <v>300</v>
      </c>
      <c r="B225" s="30" t="s">
        <v>301</v>
      </c>
      <c r="C225" s="29">
        <v>169000</v>
      </c>
      <c r="D225" s="29">
        <v>0</v>
      </c>
      <c r="E225" s="15">
        <f t="shared" si="3"/>
        <v>0</v>
      </c>
    </row>
    <row r="226" spans="1:5" ht="67.5" outlineLevel="3">
      <c r="A226" s="27" t="s">
        <v>302</v>
      </c>
      <c r="B226" s="30" t="s">
        <v>303</v>
      </c>
      <c r="C226" s="29">
        <v>32100</v>
      </c>
      <c r="D226" s="29">
        <v>0</v>
      </c>
      <c r="E226" s="15">
        <f t="shared" si="3"/>
        <v>0</v>
      </c>
    </row>
    <row r="227" spans="1:5" ht="67.5" outlineLevel="3">
      <c r="A227" s="27" t="s">
        <v>304</v>
      </c>
      <c r="B227" s="30" t="s">
        <v>303</v>
      </c>
      <c r="C227" s="29">
        <v>266100</v>
      </c>
      <c r="D227" s="29">
        <v>0</v>
      </c>
      <c r="E227" s="16">
        <f t="shared" si="3"/>
        <v>0</v>
      </c>
    </row>
    <row r="228" spans="1:5" ht="52.5" outlineLevel="1">
      <c r="A228" s="32" t="s">
        <v>305</v>
      </c>
      <c r="B228" s="33" t="s">
        <v>306</v>
      </c>
      <c r="C228" s="34">
        <v>78275572.54</v>
      </c>
      <c r="D228" s="34">
        <v>45165702.98</v>
      </c>
      <c r="E228" s="35">
        <f t="shared" si="3"/>
        <v>0.5770089124154235</v>
      </c>
    </row>
    <row r="229" spans="1:5" ht="12.75" outlineLevel="1">
      <c r="A229" s="4"/>
      <c r="B229" s="5" t="s">
        <v>503</v>
      </c>
      <c r="C229" s="6"/>
      <c r="D229" s="6"/>
      <c r="E229" s="18"/>
    </row>
    <row r="230" spans="1:5" ht="12.75" outlineLevel="1">
      <c r="A230" s="7"/>
      <c r="B230" s="8" t="s">
        <v>504</v>
      </c>
      <c r="C230" s="9"/>
      <c r="D230" s="9"/>
      <c r="E230" s="15"/>
    </row>
    <row r="231" spans="1:5" ht="12.75" outlineLevel="1">
      <c r="A231" s="7"/>
      <c r="B231" s="8" t="s">
        <v>505</v>
      </c>
      <c r="C231" s="9"/>
      <c r="D231" s="9"/>
      <c r="E231" s="15"/>
    </row>
    <row r="232" spans="1:5" ht="12.75" outlineLevel="1">
      <c r="A232" s="4"/>
      <c r="B232" s="5" t="s">
        <v>506</v>
      </c>
      <c r="C232" s="6">
        <f>C228-C230-C231</f>
        <v>78275572.54</v>
      </c>
      <c r="D232" s="6">
        <f>D228-D230-D231</f>
        <v>45165702.98</v>
      </c>
      <c r="E232" s="14">
        <f t="shared" si="3"/>
        <v>0.5770089124154235</v>
      </c>
    </row>
    <row r="233" spans="1:5" ht="67.5" outlineLevel="3">
      <c r="A233" s="27" t="s">
        <v>307</v>
      </c>
      <c r="B233" s="30" t="s">
        <v>308</v>
      </c>
      <c r="C233" s="29">
        <v>73579492.43</v>
      </c>
      <c r="D233" s="29">
        <v>42215356.96</v>
      </c>
      <c r="E233" s="15">
        <f t="shared" si="3"/>
        <v>0.5737380833411111</v>
      </c>
    </row>
    <row r="234" spans="1:5" ht="90" outlineLevel="3">
      <c r="A234" s="27" t="s">
        <v>309</v>
      </c>
      <c r="B234" s="28" t="s">
        <v>310</v>
      </c>
      <c r="C234" s="29">
        <v>4414080.11</v>
      </c>
      <c r="D234" s="29">
        <v>2901346.02</v>
      </c>
      <c r="E234" s="15">
        <f t="shared" si="3"/>
        <v>0.6572934671998963</v>
      </c>
    </row>
    <row r="235" spans="1:5" ht="78.75" outlineLevel="3">
      <c r="A235" s="27" t="s">
        <v>311</v>
      </c>
      <c r="B235" s="28" t="s">
        <v>312</v>
      </c>
      <c r="C235" s="29">
        <v>282000</v>
      </c>
      <c r="D235" s="29">
        <v>49000</v>
      </c>
      <c r="E235" s="16">
        <f t="shared" si="3"/>
        <v>0.17375886524822695</v>
      </c>
    </row>
    <row r="236" spans="1:5" ht="52.5" outlineLevel="1">
      <c r="A236" s="32" t="s">
        <v>313</v>
      </c>
      <c r="B236" s="33" t="s">
        <v>314</v>
      </c>
      <c r="C236" s="34">
        <v>3675000</v>
      </c>
      <c r="D236" s="34">
        <v>2260559.63</v>
      </c>
      <c r="E236" s="41">
        <f aca="true" t="shared" si="4" ref="E236:E299">D236/C236</f>
        <v>0.6151182666666667</v>
      </c>
    </row>
    <row r="237" spans="1:5" ht="12.75" outlineLevel="1">
      <c r="A237" s="4"/>
      <c r="B237" s="5" t="s">
        <v>503</v>
      </c>
      <c r="C237" s="6"/>
      <c r="D237" s="6"/>
      <c r="E237" s="18"/>
    </row>
    <row r="238" spans="1:5" ht="12.75" outlineLevel="1">
      <c r="A238" s="7"/>
      <c r="B238" s="8" t="s">
        <v>504</v>
      </c>
      <c r="C238" s="9"/>
      <c r="D238" s="9"/>
      <c r="E238" s="15"/>
    </row>
    <row r="239" spans="1:5" ht="12.75" outlineLevel="1">
      <c r="A239" s="7"/>
      <c r="B239" s="8" t="s">
        <v>505</v>
      </c>
      <c r="C239" s="9"/>
      <c r="D239" s="9"/>
      <c r="E239" s="15"/>
    </row>
    <row r="240" spans="1:5" ht="12.75" outlineLevel="1">
      <c r="A240" s="4"/>
      <c r="B240" s="5" t="s">
        <v>506</v>
      </c>
      <c r="C240" s="6">
        <f>C236-C238-C239</f>
        <v>3675000</v>
      </c>
      <c r="D240" s="6">
        <f>D236-D238-D239</f>
        <v>2260559.63</v>
      </c>
      <c r="E240" s="14">
        <f t="shared" si="4"/>
        <v>0.6151182666666667</v>
      </c>
    </row>
    <row r="241" spans="1:5" ht="90" outlineLevel="3">
      <c r="A241" s="27" t="s">
        <v>315</v>
      </c>
      <c r="B241" s="28" t="s">
        <v>316</v>
      </c>
      <c r="C241" s="29">
        <v>2095000</v>
      </c>
      <c r="D241" s="29">
        <v>1052911.6</v>
      </c>
      <c r="E241" s="15">
        <f t="shared" si="4"/>
        <v>0.5025831026252984</v>
      </c>
    </row>
    <row r="242" spans="1:5" ht="78.75" outlineLevel="3">
      <c r="A242" s="27" t="s">
        <v>317</v>
      </c>
      <c r="B242" s="28" t="s">
        <v>318</v>
      </c>
      <c r="C242" s="29">
        <v>1580000</v>
      </c>
      <c r="D242" s="29">
        <v>1207648.03</v>
      </c>
      <c r="E242" s="16">
        <f t="shared" si="4"/>
        <v>0.7643341962025316</v>
      </c>
    </row>
    <row r="243" spans="1:5" ht="42" outlineLevel="1">
      <c r="A243" s="32" t="s">
        <v>319</v>
      </c>
      <c r="B243" s="33" t="s">
        <v>320</v>
      </c>
      <c r="C243" s="34">
        <v>1856280</v>
      </c>
      <c r="D243" s="34">
        <v>622952</v>
      </c>
      <c r="E243" s="40">
        <f t="shared" si="4"/>
        <v>0.3355916133341953</v>
      </c>
    </row>
    <row r="244" spans="1:5" ht="12.75" outlineLevel="1">
      <c r="A244" s="4"/>
      <c r="B244" s="5" t="s">
        <v>503</v>
      </c>
      <c r="C244" s="6"/>
      <c r="D244" s="6"/>
      <c r="E244" s="18"/>
    </row>
    <row r="245" spans="1:5" ht="12.75" outlineLevel="1">
      <c r="A245" s="7"/>
      <c r="B245" s="8" t="s">
        <v>504</v>
      </c>
      <c r="C245" s="9"/>
      <c r="D245" s="9"/>
      <c r="E245" s="15"/>
    </row>
    <row r="246" spans="1:5" ht="12.75" outlineLevel="1">
      <c r="A246" s="7"/>
      <c r="B246" s="8" t="s">
        <v>505</v>
      </c>
      <c r="C246" s="9"/>
      <c r="D246" s="9"/>
      <c r="E246" s="15"/>
    </row>
    <row r="247" spans="1:5" ht="12.75" outlineLevel="1">
      <c r="A247" s="4"/>
      <c r="B247" s="5" t="s">
        <v>506</v>
      </c>
      <c r="C247" s="6">
        <f>C243-C245-C246</f>
        <v>1856280</v>
      </c>
      <c r="D247" s="6">
        <f>D243-D245-D246</f>
        <v>622952</v>
      </c>
      <c r="E247" s="14">
        <f t="shared" si="4"/>
        <v>0.3355916133341953</v>
      </c>
    </row>
    <row r="248" spans="1:5" ht="67.5" outlineLevel="3">
      <c r="A248" s="27" t="s">
        <v>321</v>
      </c>
      <c r="B248" s="30" t="s">
        <v>322</v>
      </c>
      <c r="C248" s="29">
        <v>300380</v>
      </c>
      <c r="D248" s="29">
        <v>148242</v>
      </c>
      <c r="E248" s="15">
        <f t="shared" si="4"/>
        <v>0.49351488115054265</v>
      </c>
    </row>
    <row r="249" spans="1:5" ht="78.75" outlineLevel="3">
      <c r="A249" s="27" t="s">
        <v>323</v>
      </c>
      <c r="B249" s="30" t="s">
        <v>324</v>
      </c>
      <c r="C249" s="29">
        <v>1005700</v>
      </c>
      <c r="D249" s="29">
        <v>474710</v>
      </c>
      <c r="E249" s="15">
        <f t="shared" si="4"/>
        <v>0.4720194889131948</v>
      </c>
    </row>
    <row r="250" spans="1:5" ht="78.75" outlineLevel="3">
      <c r="A250" s="27" t="s">
        <v>325</v>
      </c>
      <c r="B250" s="30" t="s">
        <v>326</v>
      </c>
      <c r="C250" s="29">
        <v>550200</v>
      </c>
      <c r="D250" s="29">
        <v>0</v>
      </c>
      <c r="E250" s="16">
        <f t="shared" si="4"/>
        <v>0</v>
      </c>
    </row>
    <row r="251" spans="1:5" ht="63" outlineLevel="1">
      <c r="A251" s="32" t="s">
        <v>327</v>
      </c>
      <c r="B251" s="33" t="s">
        <v>328</v>
      </c>
      <c r="C251" s="34">
        <v>2642040</v>
      </c>
      <c r="D251" s="34">
        <v>1159999.38</v>
      </c>
      <c r="E251" s="35">
        <f t="shared" si="4"/>
        <v>0.43905443520915655</v>
      </c>
    </row>
    <row r="252" spans="1:5" ht="12.75" outlineLevel="1">
      <c r="A252" s="4"/>
      <c r="B252" s="5" t="s">
        <v>503</v>
      </c>
      <c r="C252" s="6"/>
      <c r="D252" s="6"/>
      <c r="E252" s="18"/>
    </row>
    <row r="253" spans="1:5" ht="12.75" outlineLevel="1">
      <c r="A253" s="7"/>
      <c r="B253" s="8" t="s">
        <v>504</v>
      </c>
      <c r="C253" s="9"/>
      <c r="D253" s="9"/>
      <c r="E253" s="15"/>
    </row>
    <row r="254" spans="1:5" ht="12.75" outlineLevel="1">
      <c r="A254" s="7"/>
      <c r="B254" s="8" t="s">
        <v>505</v>
      </c>
      <c r="C254" s="9"/>
      <c r="D254" s="9"/>
      <c r="E254" s="15"/>
    </row>
    <row r="255" spans="1:5" ht="12.75" outlineLevel="1">
      <c r="A255" s="4"/>
      <c r="B255" s="5" t="s">
        <v>506</v>
      </c>
      <c r="C255" s="6">
        <f>C251-C253-C254</f>
        <v>2642040</v>
      </c>
      <c r="D255" s="6">
        <f>D251-D253-D254</f>
        <v>1159999.38</v>
      </c>
      <c r="E255" s="14">
        <f t="shared" si="4"/>
        <v>0.43905443520915655</v>
      </c>
    </row>
    <row r="256" spans="1:5" ht="90" outlineLevel="3">
      <c r="A256" s="27" t="s">
        <v>329</v>
      </c>
      <c r="B256" s="28" t="s">
        <v>330</v>
      </c>
      <c r="C256" s="29">
        <v>1550883</v>
      </c>
      <c r="D256" s="29">
        <v>750670.27</v>
      </c>
      <c r="E256" s="15">
        <f t="shared" si="4"/>
        <v>0.4840276603715432</v>
      </c>
    </row>
    <row r="257" spans="1:5" ht="78.75" outlineLevel="3">
      <c r="A257" s="27" t="s">
        <v>331</v>
      </c>
      <c r="B257" s="30" t="s">
        <v>332</v>
      </c>
      <c r="C257" s="29">
        <v>652040</v>
      </c>
      <c r="D257" s="29">
        <v>215377.03</v>
      </c>
      <c r="E257" s="15">
        <f t="shared" si="4"/>
        <v>0.33031260352125635</v>
      </c>
    </row>
    <row r="258" spans="1:5" ht="112.5" outlineLevel="3">
      <c r="A258" s="27" t="s">
        <v>333</v>
      </c>
      <c r="B258" s="28" t="s">
        <v>334</v>
      </c>
      <c r="C258" s="29">
        <v>439117</v>
      </c>
      <c r="D258" s="29">
        <v>193952.08</v>
      </c>
      <c r="E258" s="16">
        <f t="shared" si="4"/>
        <v>0.4416865664503993</v>
      </c>
    </row>
    <row r="259" spans="1:5" ht="42">
      <c r="A259" s="32" t="s">
        <v>335</v>
      </c>
      <c r="B259" s="33" t="s">
        <v>336</v>
      </c>
      <c r="C259" s="34">
        <v>20273001.07</v>
      </c>
      <c r="D259" s="34">
        <v>14565143.35</v>
      </c>
      <c r="E259" s="35">
        <f t="shared" si="4"/>
        <v>0.7184502827040002</v>
      </c>
    </row>
    <row r="260" spans="1:5" ht="12.75">
      <c r="A260" s="4"/>
      <c r="B260" s="5" t="s">
        <v>503</v>
      </c>
      <c r="C260" s="6"/>
      <c r="D260" s="6"/>
      <c r="E260" s="18"/>
    </row>
    <row r="261" spans="1:5" ht="12.75">
      <c r="A261" s="7"/>
      <c r="B261" s="8" t="s">
        <v>504</v>
      </c>
      <c r="C261" s="9">
        <f>C268</f>
        <v>754500</v>
      </c>
      <c r="D261" s="9">
        <f>D268</f>
        <v>754500</v>
      </c>
      <c r="E261" s="14">
        <f t="shared" si="4"/>
        <v>1</v>
      </c>
    </row>
    <row r="262" spans="1:5" ht="12.75">
      <c r="A262" s="7"/>
      <c r="B262" s="8" t="s">
        <v>505</v>
      </c>
      <c r="C262" s="9">
        <f>C269+C270+C271</f>
        <v>13018501.07</v>
      </c>
      <c r="D262" s="9">
        <f>D269+D270+D271</f>
        <v>13018501.07</v>
      </c>
      <c r="E262" s="14">
        <f t="shared" si="4"/>
        <v>1</v>
      </c>
    </row>
    <row r="263" spans="1:5" ht="12.75">
      <c r="A263" s="4"/>
      <c r="B263" s="5" t="s">
        <v>506</v>
      </c>
      <c r="C263" s="6">
        <f>C259-C261-C262</f>
        <v>6500000</v>
      </c>
      <c r="D263" s="6">
        <f>D259-D261-D262</f>
        <v>792142.2799999993</v>
      </c>
      <c r="E263" s="14">
        <f t="shared" si="4"/>
        <v>0.12186804307692298</v>
      </c>
    </row>
    <row r="264" spans="1:5" ht="78.75" outlineLevel="3">
      <c r="A264" s="27" t="s">
        <v>337</v>
      </c>
      <c r="B264" s="30" t="s">
        <v>338</v>
      </c>
      <c r="C264" s="29">
        <v>985000</v>
      </c>
      <c r="D264" s="29">
        <v>237579</v>
      </c>
      <c r="E264" s="15">
        <f t="shared" si="4"/>
        <v>0.24119695431472082</v>
      </c>
    </row>
    <row r="265" spans="1:5" ht="67.5" outlineLevel="3">
      <c r="A265" s="27" t="s">
        <v>339</v>
      </c>
      <c r="B265" s="30" t="s">
        <v>340</v>
      </c>
      <c r="C265" s="29">
        <v>1275000</v>
      </c>
      <c r="D265" s="29">
        <v>474873</v>
      </c>
      <c r="E265" s="15">
        <f t="shared" si="4"/>
        <v>0.37244941176470586</v>
      </c>
    </row>
    <row r="266" spans="1:5" ht="101.25" outlineLevel="3">
      <c r="A266" s="27" t="s">
        <v>341</v>
      </c>
      <c r="B266" s="28" t="s">
        <v>342</v>
      </c>
      <c r="C266" s="29">
        <v>530000</v>
      </c>
      <c r="D266" s="29">
        <v>10000</v>
      </c>
      <c r="E266" s="15">
        <f t="shared" si="4"/>
        <v>0.018867924528301886</v>
      </c>
    </row>
    <row r="267" spans="1:5" ht="56.25" outlineLevel="3">
      <c r="A267" s="27" t="s">
        <v>343</v>
      </c>
      <c r="B267" s="30" t="s">
        <v>344</v>
      </c>
      <c r="C267" s="29">
        <v>3710000</v>
      </c>
      <c r="D267" s="29">
        <v>69690.28</v>
      </c>
      <c r="E267" s="15">
        <f t="shared" si="4"/>
        <v>0.01878444204851752</v>
      </c>
    </row>
    <row r="268" spans="1:5" ht="56.25" outlineLevel="3">
      <c r="A268" s="27" t="s">
        <v>345</v>
      </c>
      <c r="B268" s="30" t="s">
        <v>346</v>
      </c>
      <c r="C268" s="29">
        <v>754500</v>
      </c>
      <c r="D268" s="29">
        <v>754500</v>
      </c>
      <c r="E268" s="15">
        <f t="shared" si="4"/>
        <v>1</v>
      </c>
    </row>
    <row r="269" spans="1:5" ht="101.25" outlineLevel="3">
      <c r="A269" s="27" t="s">
        <v>347</v>
      </c>
      <c r="B269" s="28" t="s">
        <v>348</v>
      </c>
      <c r="C269" s="29">
        <v>78975.07</v>
      </c>
      <c r="D269" s="29">
        <v>78975.07</v>
      </c>
      <c r="E269" s="15">
        <f t="shared" si="4"/>
        <v>1</v>
      </c>
    </row>
    <row r="270" spans="1:5" ht="56.25" outlineLevel="3">
      <c r="A270" s="27" t="s">
        <v>349</v>
      </c>
      <c r="B270" s="30" t="s">
        <v>350</v>
      </c>
      <c r="C270" s="29">
        <v>10605475</v>
      </c>
      <c r="D270" s="29">
        <v>10605475</v>
      </c>
      <c r="E270" s="15">
        <f t="shared" si="4"/>
        <v>1</v>
      </c>
    </row>
    <row r="271" spans="1:5" ht="56.25" outlineLevel="3">
      <c r="A271" s="27" t="s">
        <v>351</v>
      </c>
      <c r="B271" s="30" t="s">
        <v>346</v>
      </c>
      <c r="C271" s="29">
        <v>2334051</v>
      </c>
      <c r="D271" s="29">
        <v>2334051</v>
      </c>
      <c r="E271" s="16">
        <f t="shared" si="4"/>
        <v>1</v>
      </c>
    </row>
    <row r="272" spans="1:5" ht="42">
      <c r="A272" s="32" t="s">
        <v>352</v>
      </c>
      <c r="B272" s="33" t="s">
        <v>353</v>
      </c>
      <c r="C272" s="34">
        <v>6732025.04</v>
      </c>
      <c r="D272" s="34">
        <v>242418.85</v>
      </c>
      <c r="E272" s="35">
        <f t="shared" si="4"/>
        <v>0.03600979624401397</v>
      </c>
    </row>
    <row r="273" spans="1:5" ht="12.75">
      <c r="A273" s="4"/>
      <c r="B273" s="5" t="s">
        <v>503</v>
      </c>
      <c r="C273" s="6"/>
      <c r="D273" s="6"/>
      <c r="E273" s="18"/>
    </row>
    <row r="274" spans="1:5" ht="12.75">
      <c r="A274" s="7"/>
      <c r="B274" s="8" t="s">
        <v>504</v>
      </c>
      <c r="C274" s="9"/>
      <c r="D274" s="9"/>
      <c r="E274" s="15"/>
    </row>
    <row r="275" spans="1:5" ht="12.75">
      <c r="A275" s="7"/>
      <c r="B275" s="8" t="s">
        <v>505</v>
      </c>
      <c r="C275" s="9"/>
      <c r="D275" s="9"/>
      <c r="E275" s="15"/>
    </row>
    <row r="276" spans="1:5" ht="12.75">
      <c r="A276" s="4"/>
      <c r="B276" s="5" t="s">
        <v>506</v>
      </c>
      <c r="C276" s="6">
        <f>C272</f>
        <v>6732025.04</v>
      </c>
      <c r="D276" s="6">
        <f>D272</f>
        <v>242418.85</v>
      </c>
      <c r="E276" s="14">
        <f t="shared" si="4"/>
        <v>0.03600979624401397</v>
      </c>
    </row>
    <row r="277" spans="1:5" ht="112.5" outlineLevel="3">
      <c r="A277" s="27" t="s">
        <v>354</v>
      </c>
      <c r="B277" s="28" t="s">
        <v>355</v>
      </c>
      <c r="C277" s="29">
        <v>5495389.04</v>
      </c>
      <c r="D277" s="29">
        <v>228347.38</v>
      </c>
      <c r="E277" s="15">
        <f t="shared" si="4"/>
        <v>0.041552541291962834</v>
      </c>
    </row>
    <row r="278" spans="1:5" ht="78.75" outlineLevel="3">
      <c r="A278" s="27" t="s">
        <v>356</v>
      </c>
      <c r="B278" s="30" t="s">
        <v>357</v>
      </c>
      <c r="C278" s="29">
        <v>580000</v>
      </c>
      <c r="D278" s="29">
        <v>0</v>
      </c>
      <c r="E278" s="15">
        <f t="shared" si="4"/>
        <v>0</v>
      </c>
    </row>
    <row r="279" spans="1:5" ht="78.75" outlineLevel="3">
      <c r="A279" s="27" t="s">
        <v>358</v>
      </c>
      <c r="B279" s="30" t="s">
        <v>359</v>
      </c>
      <c r="C279" s="29">
        <v>656636</v>
      </c>
      <c r="D279" s="29">
        <v>14071.47</v>
      </c>
      <c r="E279" s="16">
        <f t="shared" si="4"/>
        <v>0.02142963529261265</v>
      </c>
    </row>
    <row r="280" spans="1:5" ht="31.5">
      <c r="A280" s="32" t="s">
        <v>360</v>
      </c>
      <c r="B280" s="33" t="s">
        <v>361</v>
      </c>
      <c r="C280" s="34">
        <v>292755259.76</v>
      </c>
      <c r="D280" s="34">
        <v>5139663.76</v>
      </c>
      <c r="E280" s="35">
        <f t="shared" si="4"/>
        <v>0.017556179056231073</v>
      </c>
    </row>
    <row r="281" spans="1:5" ht="73.5" outlineLevel="1">
      <c r="A281" s="32" t="s">
        <v>362</v>
      </c>
      <c r="B281" s="33" t="s">
        <v>363</v>
      </c>
      <c r="C281" s="34">
        <v>840000</v>
      </c>
      <c r="D281" s="34">
        <v>314000</v>
      </c>
      <c r="E281" s="35">
        <f t="shared" si="4"/>
        <v>0.3738095238095238</v>
      </c>
    </row>
    <row r="282" spans="1:5" ht="12.75" outlineLevel="1">
      <c r="A282" s="4"/>
      <c r="B282" s="5" t="s">
        <v>503</v>
      </c>
      <c r="C282" s="6"/>
      <c r="D282" s="6"/>
      <c r="E282" s="18"/>
    </row>
    <row r="283" spans="1:5" ht="12.75" outlineLevel="1">
      <c r="A283" s="7"/>
      <c r="B283" s="8" t="s">
        <v>504</v>
      </c>
      <c r="C283" s="9"/>
      <c r="D283" s="9"/>
      <c r="E283" s="15"/>
    </row>
    <row r="284" spans="1:5" ht="12.75" outlineLevel="1">
      <c r="A284" s="7"/>
      <c r="B284" s="8" t="s">
        <v>505</v>
      </c>
      <c r="C284" s="9"/>
      <c r="D284" s="9"/>
      <c r="E284" s="15"/>
    </row>
    <row r="285" spans="1:5" ht="12.75" outlineLevel="1">
      <c r="A285" s="4"/>
      <c r="B285" s="5" t="s">
        <v>506</v>
      </c>
      <c r="C285" s="6">
        <f>C281</f>
        <v>840000</v>
      </c>
      <c r="D285" s="6">
        <f>D281</f>
        <v>314000</v>
      </c>
      <c r="E285" s="14">
        <f t="shared" si="4"/>
        <v>0.3738095238095238</v>
      </c>
    </row>
    <row r="286" spans="1:5" ht="112.5" outlineLevel="3">
      <c r="A286" s="27" t="s">
        <v>364</v>
      </c>
      <c r="B286" s="28" t="s">
        <v>365</v>
      </c>
      <c r="C286" s="29">
        <v>196000</v>
      </c>
      <c r="D286" s="29">
        <v>119725</v>
      </c>
      <c r="E286" s="15">
        <f t="shared" si="4"/>
        <v>0.6108418367346938</v>
      </c>
    </row>
    <row r="287" spans="1:5" ht="157.5" outlineLevel="3">
      <c r="A287" s="27" t="s">
        <v>366</v>
      </c>
      <c r="B287" s="28" t="s">
        <v>367</v>
      </c>
      <c r="C287" s="29">
        <v>200000</v>
      </c>
      <c r="D287" s="29">
        <v>0</v>
      </c>
      <c r="E287" s="15">
        <f t="shared" si="4"/>
        <v>0</v>
      </c>
    </row>
    <row r="288" spans="1:5" ht="146.25" outlineLevel="3">
      <c r="A288" s="27" t="s">
        <v>368</v>
      </c>
      <c r="B288" s="28" t="s">
        <v>369</v>
      </c>
      <c r="C288" s="29">
        <v>35000</v>
      </c>
      <c r="D288" s="29">
        <v>0</v>
      </c>
      <c r="E288" s="15">
        <f t="shared" si="4"/>
        <v>0</v>
      </c>
    </row>
    <row r="289" spans="1:5" ht="146.25" outlineLevel="3">
      <c r="A289" s="27" t="s">
        <v>370</v>
      </c>
      <c r="B289" s="28" t="s">
        <v>371</v>
      </c>
      <c r="C289" s="29">
        <v>85000</v>
      </c>
      <c r="D289" s="29">
        <v>39275</v>
      </c>
      <c r="E289" s="15">
        <f t="shared" si="4"/>
        <v>0.46205882352941174</v>
      </c>
    </row>
    <row r="290" spans="1:5" ht="112.5" outlineLevel="3">
      <c r="A290" s="27" t="s">
        <v>372</v>
      </c>
      <c r="B290" s="28" t="s">
        <v>373</v>
      </c>
      <c r="C290" s="29">
        <v>34000</v>
      </c>
      <c r="D290" s="29">
        <v>0</v>
      </c>
      <c r="E290" s="15">
        <f t="shared" si="4"/>
        <v>0</v>
      </c>
    </row>
    <row r="291" spans="1:5" ht="157.5" outlineLevel="3">
      <c r="A291" s="27" t="s">
        <v>374</v>
      </c>
      <c r="B291" s="28" t="s">
        <v>375</v>
      </c>
      <c r="C291" s="29">
        <v>100000</v>
      </c>
      <c r="D291" s="29">
        <v>100000</v>
      </c>
      <c r="E291" s="15">
        <f t="shared" si="4"/>
        <v>1</v>
      </c>
    </row>
    <row r="292" spans="1:5" ht="135" outlineLevel="3">
      <c r="A292" s="27" t="s">
        <v>376</v>
      </c>
      <c r="B292" s="28" t="s">
        <v>377</v>
      </c>
      <c r="C292" s="29">
        <v>40000</v>
      </c>
      <c r="D292" s="29">
        <v>0</v>
      </c>
      <c r="E292" s="15">
        <f t="shared" si="4"/>
        <v>0</v>
      </c>
    </row>
    <row r="293" spans="1:5" ht="112.5" outlineLevel="3">
      <c r="A293" s="27" t="s">
        <v>378</v>
      </c>
      <c r="B293" s="28" t="s">
        <v>379</v>
      </c>
      <c r="C293" s="29">
        <v>30000</v>
      </c>
      <c r="D293" s="29">
        <v>30000</v>
      </c>
      <c r="E293" s="15">
        <f t="shared" si="4"/>
        <v>1</v>
      </c>
    </row>
    <row r="294" spans="1:5" ht="135" outlineLevel="3">
      <c r="A294" s="27" t="s">
        <v>380</v>
      </c>
      <c r="B294" s="28" t="s">
        <v>381</v>
      </c>
      <c r="C294" s="29">
        <v>40000</v>
      </c>
      <c r="D294" s="29">
        <v>25000</v>
      </c>
      <c r="E294" s="15">
        <f t="shared" si="4"/>
        <v>0.625</v>
      </c>
    </row>
    <row r="295" spans="1:5" ht="135" outlineLevel="3">
      <c r="A295" s="27" t="s">
        <v>382</v>
      </c>
      <c r="B295" s="28" t="s">
        <v>383</v>
      </c>
      <c r="C295" s="29">
        <v>80000</v>
      </c>
      <c r="D295" s="29">
        <v>0</v>
      </c>
      <c r="E295" s="16">
        <f t="shared" si="4"/>
        <v>0</v>
      </c>
    </row>
    <row r="296" spans="1:5" ht="84" outlineLevel="1">
      <c r="A296" s="32" t="s">
        <v>384</v>
      </c>
      <c r="B296" s="33" t="s">
        <v>385</v>
      </c>
      <c r="C296" s="34">
        <v>291915259.76</v>
      </c>
      <c r="D296" s="34">
        <v>4825663.76</v>
      </c>
      <c r="E296" s="40">
        <f t="shared" si="4"/>
        <v>0.01653104316631974</v>
      </c>
    </row>
    <row r="297" spans="1:5" ht="12.75" outlineLevel="1">
      <c r="A297" s="4"/>
      <c r="B297" s="5" t="s">
        <v>503</v>
      </c>
      <c r="C297" s="6"/>
      <c r="D297" s="6"/>
      <c r="E297" s="18"/>
    </row>
    <row r="298" spans="1:5" ht="12.75" outlineLevel="1">
      <c r="A298" s="7"/>
      <c r="B298" s="8" t="s">
        <v>504</v>
      </c>
      <c r="C298" s="9"/>
      <c r="D298" s="9"/>
      <c r="E298" s="15"/>
    </row>
    <row r="299" spans="1:5" ht="12.75" outlineLevel="1">
      <c r="A299" s="7"/>
      <c r="B299" s="8" t="s">
        <v>505</v>
      </c>
      <c r="C299" s="9">
        <f>C325+C324+C326</f>
        <v>221020064.54</v>
      </c>
      <c r="D299" s="9">
        <f>D325+D324+D326</f>
        <v>0</v>
      </c>
      <c r="E299" s="14">
        <f t="shared" si="4"/>
        <v>0</v>
      </c>
    </row>
    <row r="300" spans="1:5" ht="12.75" outlineLevel="1">
      <c r="A300" s="4"/>
      <c r="B300" s="5" t="s">
        <v>506</v>
      </c>
      <c r="C300" s="6">
        <f>C296-C299</f>
        <v>70895195.22</v>
      </c>
      <c r="D300" s="6">
        <f>D296-D299</f>
        <v>4825663.76</v>
      </c>
      <c r="E300" s="14">
        <f aca="true" t="shared" si="5" ref="E300:E363">D300/C300</f>
        <v>0.06806757136397092</v>
      </c>
    </row>
    <row r="301" spans="1:5" ht="112.5" outlineLevel="3">
      <c r="A301" s="27" t="s">
        <v>386</v>
      </c>
      <c r="B301" s="28" t="s">
        <v>387</v>
      </c>
      <c r="C301" s="29">
        <v>70742.13</v>
      </c>
      <c r="D301" s="29">
        <v>70742.13</v>
      </c>
      <c r="E301" s="15">
        <f t="shared" si="5"/>
        <v>1</v>
      </c>
    </row>
    <row r="302" spans="1:5" ht="123.75" outlineLevel="3">
      <c r="A302" s="27" t="s">
        <v>388</v>
      </c>
      <c r="B302" s="28" t="s">
        <v>389</v>
      </c>
      <c r="C302" s="29">
        <v>1400000</v>
      </c>
      <c r="D302" s="29">
        <v>0</v>
      </c>
      <c r="E302" s="15">
        <f t="shared" si="5"/>
        <v>0</v>
      </c>
    </row>
    <row r="303" spans="1:5" ht="123.75" outlineLevel="3">
      <c r="A303" s="27" t="s">
        <v>390</v>
      </c>
      <c r="B303" s="28" t="s">
        <v>391</v>
      </c>
      <c r="C303" s="29">
        <v>100000</v>
      </c>
      <c r="D303" s="29">
        <v>98229.4</v>
      </c>
      <c r="E303" s="15">
        <f t="shared" si="5"/>
        <v>0.9822939999999999</v>
      </c>
    </row>
    <row r="304" spans="1:5" ht="101.25" outlineLevel="3">
      <c r="A304" s="27" t="s">
        <v>392</v>
      </c>
      <c r="B304" s="28" t="s">
        <v>393</v>
      </c>
      <c r="C304" s="29">
        <v>2410265.74</v>
      </c>
      <c r="D304" s="29">
        <v>0</v>
      </c>
      <c r="E304" s="15">
        <f t="shared" si="5"/>
        <v>0</v>
      </c>
    </row>
    <row r="305" spans="1:5" ht="101.25" outlineLevel="3">
      <c r="A305" s="27" t="s">
        <v>394</v>
      </c>
      <c r="B305" s="28" t="s">
        <v>395</v>
      </c>
      <c r="C305" s="29">
        <v>7465103.63</v>
      </c>
      <c r="D305" s="29">
        <v>1625420.29</v>
      </c>
      <c r="E305" s="15">
        <f t="shared" si="5"/>
        <v>0.2177357971921416</v>
      </c>
    </row>
    <row r="306" spans="1:5" ht="112.5" outlineLevel="3">
      <c r="A306" s="27" t="s">
        <v>396</v>
      </c>
      <c r="B306" s="28" t="s">
        <v>397</v>
      </c>
      <c r="C306" s="29">
        <v>792908.17</v>
      </c>
      <c r="D306" s="29">
        <v>792908.17</v>
      </c>
      <c r="E306" s="15">
        <f t="shared" si="5"/>
        <v>1</v>
      </c>
    </row>
    <row r="307" spans="1:5" ht="112.5" outlineLevel="3">
      <c r="A307" s="27" t="s">
        <v>398</v>
      </c>
      <c r="B307" s="28" t="s">
        <v>399</v>
      </c>
      <c r="C307" s="29">
        <v>600000</v>
      </c>
      <c r="D307" s="29">
        <v>0</v>
      </c>
      <c r="E307" s="15">
        <f t="shared" si="5"/>
        <v>0</v>
      </c>
    </row>
    <row r="308" spans="1:5" ht="112.5" outlineLevel="3">
      <c r="A308" s="27" t="s">
        <v>400</v>
      </c>
      <c r="B308" s="28" t="s">
        <v>401</v>
      </c>
      <c r="C308" s="29">
        <v>40000</v>
      </c>
      <c r="D308" s="29">
        <v>39200</v>
      </c>
      <c r="E308" s="15">
        <f t="shared" si="5"/>
        <v>0.98</v>
      </c>
    </row>
    <row r="309" spans="1:5" ht="123.75" outlineLevel="3">
      <c r="A309" s="27" t="s">
        <v>402</v>
      </c>
      <c r="B309" s="28" t="s">
        <v>403</v>
      </c>
      <c r="C309" s="29">
        <v>144400</v>
      </c>
      <c r="D309" s="29">
        <v>144400</v>
      </c>
      <c r="E309" s="15">
        <f t="shared" si="5"/>
        <v>1</v>
      </c>
    </row>
    <row r="310" spans="1:5" ht="123.75" outlineLevel="3">
      <c r="A310" s="27" t="s">
        <v>404</v>
      </c>
      <c r="B310" s="28" t="s">
        <v>405</v>
      </c>
      <c r="C310" s="29">
        <v>45000</v>
      </c>
      <c r="D310" s="29">
        <v>45000</v>
      </c>
      <c r="E310" s="15">
        <f t="shared" si="5"/>
        <v>1</v>
      </c>
    </row>
    <row r="311" spans="1:5" ht="135" outlineLevel="3">
      <c r="A311" s="27" t="s">
        <v>406</v>
      </c>
      <c r="B311" s="28" t="s">
        <v>407</v>
      </c>
      <c r="C311" s="29">
        <v>350155.9</v>
      </c>
      <c r="D311" s="29">
        <v>350155.9</v>
      </c>
      <c r="E311" s="15">
        <f t="shared" si="5"/>
        <v>1</v>
      </c>
    </row>
    <row r="312" spans="1:5" ht="101.25" outlineLevel="3">
      <c r="A312" s="27" t="s">
        <v>408</v>
      </c>
      <c r="B312" s="28" t="s">
        <v>409</v>
      </c>
      <c r="C312" s="29">
        <v>2041602</v>
      </c>
      <c r="D312" s="29">
        <v>239902</v>
      </c>
      <c r="E312" s="15">
        <f t="shared" si="5"/>
        <v>0.11750674225436691</v>
      </c>
    </row>
    <row r="313" spans="1:5" ht="112.5" outlineLevel="3">
      <c r="A313" s="27" t="s">
        <v>410</v>
      </c>
      <c r="B313" s="28" t="s">
        <v>411</v>
      </c>
      <c r="C313" s="29">
        <v>1406110.33</v>
      </c>
      <c r="D313" s="29">
        <v>0</v>
      </c>
      <c r="E313" s="15">
        <f t="shared" si="5"/>
        <v>0</v>
      </c>
    </row>
    <row r="314" spans="1:5" ht="112.5" outlineLevel="3">
      <c r="A314" s="27" t="s">
        <v>412</v>
      </c>
      <c r="B314" s="28" t="s">
        <v>413</v>
      </c>
      <c r="C314" s="29">
        <v>537190.46</v>
      </c>
      <c r="D314" s="29">
        <v>0</v>
      </c>
      <c r="E314" s="15">
        <f t="shared" si="5"/>
        <v>0</v>
      </c>
    </row>
    <row r="315" spans="1:5" ht="112.5" outlineLevel="3">
      <c r="A315" s="27" t="s">
        <v>414</v>
      </c>
      <c r="B315" s="28" t="s">
        <v>415</v>
      </c>
      <c r="C315" s="29">
        <v>100000</v>
      </c>
      <c r="D315" s="29">
        <v>0</v>
      </c>
      <c r="E315" s="15">
        <f t="shared" si="5"/>
        <v>0</v>
      </c>
    </row>
    <row r="316" spans="1:5" ht="112.5" outlineLevel="3">
      <c r="A316" s="27" t="s">
        <v>416</v>
      </c>
      <c r="B316" s="28" t="s">
        <v>417</v>
      </c>
      <c r="C316" s="29">
        <v>200244.66</v>
      </c>
      <c r="D316" s="29">
        <v>0</v>
      </c>
      <c r="E316" s="15">
        <f t="shared" si="5"/>
        <v>0</v>
      </c>
    </row>
    <row r="317" spans="1:5" ht="112.5" outlineLevel="3">
      <c r="A317" s="27" t="s">
        <v>418</v>
      </c>
      <c r="B317" s="28" t="s">
        <v>419</v>
      </c>
      <c r="C317" s="29">
        <v>150000</v>
      </c>
      <c r="D317" s="29">
        <v>0</v>
      </c>
      <c r="E317" s="15">
        <f t="shared" si="5"/>
        <v>0</v>
      </c>
    </row>
    <row r="318" spans="1:5" ht="101.25" outlineLevel="3">
      <c r="A318" s="27" t="s">
        <v>420</v>
      </c>
      <c r="B318" s="28" t="s">
        <v>421</v>
      </c>
      <c r="C318" s="29">
        <v>40000</v>
      </c>
      <c r="D318" s="29">
        <v>0</v>
      </c>
      <c r="E318" s="15">
        <f t="shared" si="5"/>
        <v>0</v>
      </c>
    </row>
    <row r="319" spans="1:5" ht="112.5" outlineLevel="3">
      <c r="A319" s="27" t="s">
        <v>422</v>
      </c>
      <c r="B319" s="28" t="s">
        <v>423</v>
      </c>
      <c r="C319" s="29">
        <v>2200000</v>
      </c>
      <c r="D319" s="29">
        <v>0</v>
      </c>
      <c r="E319" s="15">
        <f t="shared" si="5"/>
        <v>0</v>
      </c>
    </row>
    <row r="320" spans="1:5" ht="112.5" outlineLevel="3">
      <c r="A320" s="27" t="s">
        <v>424</v>
      </c>
      <c r="B320" s="28" t="s">
        <v>425</v>
      </c>
      <c r="C320" s="29">
        <v>2500000</v>
      </c>
      <c r="D320" s="29">
        <v>0</v>
      </c>
      <c r="E320" s="15">
        <f t="shared" si="5"/>
        <v>0</v>
      </c>
    </row>
    <row r="321" spans="1:5" ht="112.5" outlineLevel="3">
      <c r="A321" s="27" t="s">
        <v>426</v>
      </c>
      <c r="B321" s="28" t="s">
        <v>427</v>
      </c>
      <c r="C321" s="29">
        <v>3200000</v>
      </c>
      <c r="D321" s="29">
        <v>0</v>
      </c>
      <c r="E321" s="15">
        <f t="shared" si="5"/>
        <v>0</v>
      </c>
    </row>
    <row r="322" spans="1:5" ht="101.25" outlineLevel="3">
      <c r="A322" s="27" t="s">
        <v>428</v>
      </c>
      <c r="B322" s="28" t="s">
        <v>429</v>
      </c>
      <c r="C322" s="29">
        <v>198300</v>
      </c>
      <c r="D322" s="29">
        <v>0</v>
      </c>
      <c r="E322" s="15">
        <f t="shared" si="5"/>
        <v>0</v>
      </c>
    </row>
    <row r="323" spans="1:5" ht="112.5" outlineLevel="3">
      <c r="A323" s="27" t="s">
        <v>430</v>
      </c>
      <c r="B323" s="28" t="s">
        <v>431</v>
      </c>
      <c r="C323" s="29">
        <v>600000</v>
      </c>
      <c r="D323" s="29">
        <v>0</v>
      </c>
      <c r="E323" s="15">
        <f t="shared" si="5"/>
        <v>0</v>
      </c>
    </row>
    <row r="324" spans="1:5" ht="135" outlineLevel="3">
      <c r="A324" s="27" t="s">
        <v>432</v>
      </c>
      <c r="B324" s="28" t="s">
        <v>433</v>
      </c>
      <c r="C324" s="29">
        <v>37613040.35</v>
      </c>
      <c r="D324" s="29">
        <v>0</v>
      </c>
      <c r="E324" s="15">
        <f t="shared" si="5"/>
        <v>0</v>
      </c>
    </row>
    <row r="325" spans="1:5" ht="112.5" outlineLevel="3">
      <c r="A325" s="27" t="s">
        <v>434</v>
      </c>
      <c r="B325" s="28" t="s">
        <v>435</v>
      </c>
      <c r="C325" s="29">
        <v>610151.53</v>
      </c>
      <c r="D325" s="29">
        <v>0</v>
      </c>
      <c r="E325" s="15">
        <f t="shared" si="5"/>
        <v>0</v>
      </c>
    </row>
    <row r="326" spans="1:5" ht="101.25" outlineLevel="3">
      <c r="A326" s="27" t="s">
        <v>436</v>
      </c>
      <c r="B326" s="28" t="s">
        <v>437</v>
      </c>
      <c r="C326" s="29">
        <v>182796872.66</v>
      </c>
      <c r="D326" s="29">
        <v>0</v>
      </c>
      <c r="E326" s="15">
        <f t="shared" si="5"/>
        <v>0</v>
      </c>
    </row>
    <row r="327" spans="1:5" ht="135" outlineLevel="3">
      <c r="A327" s="27" t="s">
        <v>438</v>
      </c>
      <c r="B327" s="28" t="s">
        <v>439</v>
      </c>
      <c r="C327" s="29">
        <v>3640000</v>
      </c>
      <c r="D327" s="29">
        <v>40000</v>
      </c>
      <c r="E327" s="15">
        <f t="shared" si="5"/>
        <v>0.01098901098901099</v>
      </c>
    </row>
    <row r="328" spans="1:5" ht="112.5" outlineLevel="3">
      <c r="A328" s="27" t="s">
        <v>440</v>
      </c>
      <c r="B328" s="28" t="s">
        <v>441</v>
      </c>
      <c r="C328" s="29">
        <v>6796400</v>
      </c>
      <c r="D328" s="29">
        <v>195880</v>
      </c>
      <c r="E328" s="15">
        <f t="shared" si="5"/>
        <v>0.028821140603849098</v>
      </c>
    </row>
    <row r="329" spans="1:5" ht="123.75" outlineLevel="3">
      <c r="A329" s="27" t="s">
        <v>442</v>
      </c>
      <c r="B329" s="28" t="s">
        <v>443</v>
      </c>
      <c r="C329" s="29">
        <v>28535259.71</v>
      </c>
      <c r="D329" s="29">
        <v>1183825.87</v>
      </c>
      <c r="E329" s="15">
        <f t="shared" si="5"/>
        <v>0.0414864235346397</v>
      </c>
    </row>
    <row r="330" spans="1:5" ht="112.5" outlineLevel="3">
      <c r="A330" s="27" t="s">
        <v>444</v>
      </c>
      <c r="B330" s="28" t="s">
        <v>445</v>
      </c>
      <c r="C330" s="29">
        <v>4931512.49</v>
      </c>
      <c r="D330" s="29">
        <v>0</v>
      </c>
      <c r="E330" s="15">
        <f t="shared" si="5"/>
        <v>0</v>
      </c>
    </row>
    <row r="331" spans="1:5" ht="112.5" outlineLevel="3">
      <c r="A331" s="27" t="s">
        <v>446</v>
      </c>
      <c r="B331" s="28" t="s">
        <v>447</v>
      </c>
      <c r="C331" s="29">
        <v>400000</v>
      </c>
      <c r="D331" s="29">
        <v>0</v>
      </c>
      <c r="E331" s="16">
        <f t="shared" si="5"/>
        <v>0</v>
      </c>
    </row>
    <row r="332" spans="1:5" ht="42">
      <c r="A332" s="32" t="s">
        <v>448</v>
      </c>
      <c r="B332" s="33" t="s">
        <v>449</v>
      </c>
      <c r="C332" s="34">
        <v>3646813</v>
      </c>
      <c r="D332" s="34">
        <v>918929</v>
      </c>
      <c r="E332" s="35">
        <f t="shared" si="5"/>
        <v>0.2519813875841728</v>
      </c>
    </row>
    <row r="333" spans="1:5" ht="12.75">
      <c r="A333" s="4"/>
      <c r="B333" s="5" t="s">
        <v>503</v>
      </c>
      <c r="C333" s="6"/>
      <c r="D333" s="6"/>
      <c r="E333" s="18"/>
    </row>
    <row r="334" spans="1:5" ht="12.75">
      <c r="A334" s="7"/>
      <c r="B334" s="8" t="s">
        <v>504</v>
      </c>
      <c r="C334" s="9"/>
      <c r="D334" s="9"/>
      <c r="E334" s="15"/>
    </row>
    <row r="335" spans="1:5" ht="12.75">
      <c r="A335" s="7"/>
      <c r="B335" s="8" t="s">
        <v>505</v>
      </c>
      <c r="C335" s="9"/>
      <c r="D335" s="9"/>
      <c r="E335" s="15"/>
    </row>
    <row r="336" spans="1:5" ht="12.75">
      <c r="A336" s="4"/>
      <c r="B336" s="5" t="s">
        <v>506</v>
      </c>
      <c r="C336" s="6">
        <f>C337+C338</f>
        <v>3646813</v>
      </c>
      <c r="D336" s="6">
        <f>D337+D338</f>
        <v>918929</v>
      </c>
      <c r="E336" s="14">
        <f t="shared" si="5"/>
        <v>0.2519813875841728</v>
      </c>
    </row>
    <row r="337" spans="1:5" ht="56.25" outlineLevel="3">
      <c r="A337" s="27" t="s">
        <v>450</v>
      </c>
      <c r="B337" s="30" t="s">
        <v>451</v>
      </c>
      <c r="C337" s="29">
        <v>1836255</v>
      </c>
      <c r="D337" s="29">
        <v>13650</v>
      </c>
      <c r="E337" s="15">
        <f t="shared" si="5"/>
        <v>0.007433608077309524</v>
      </c>
    </row>
    <row r="338" spans="1:5" ht="78.75" outlineLevel="3">
      <c r="A338" s="27" t="s">
        <v>452</v>
      </c>
      <c r="B338" s="30" t="s">
        <v>453</v>
      </c>
      <c r="C338" s="29">
        <v>1810558</v>
      </c>
      <c r="D338" s="29">
        <v>905279</v>
      </c>
      <c r="E338" s="16">
        <f t="shared" si="5"/>
        <v>0.5</v>
      </c>
    </row>
    <row r="339" spans="1:5" ht="31.5">
      <c r="A339" s="32" t="s">
        <v>454</v>
      </c>
      <c r="B339" s="33" t="s">
        <v>455</v>
      </c>
      <c r="C339" s="34">
        <v>4130000</v>
      </c>
      <c r="D339" s="34">
        <v>636344</v>
      </c>
      <c r="E339" s="40">
        <f t="shared" si="5"/>
        <v>0.15407845036319612</v>
      </c>
    </row>
    <row r="340" spans="1:5" ht="63" outlineLevel="1">
      <c r="A340" s="32" t="s">
        <v>456</v>
      </c>
      <c r="B340" s="33" t="s">
        <v>457</v>
      </c>
      <c r="C340" s="34">
        <v>1480000</v>
      </c>
      <c r="D340" s="34">
        <v>0</v>
      </c>
      <c r="E340" s="35">
        <f t="shared" si="5"/>
        <v>0</v>
      </c>
    </row>
    <row r="341" spans="1:5" ht="12.75" outlineLevel="1">
      <c r="A341" s="4"/>
      <c r="B341" s="5" t="s">
        <v>503</v>
      </c>
      <c r="C341" s="6"/>
      <c r="D341" s="6"/>
      <c r="E341" s="18"/>
    </row>
    <row r="342" spans="1:5" ht="12.75" outlineLevel="1">
      <c r="A342" s="7"/>
      <c r="B342" s="8" t="s">
        <v>504</v>
      </c>
      <c r="C342" s="9"/>
      <c r="D342" s="9"/>
      <c r="E342" s="15"/>
    </row>
    <row r="343" spans="1:5" ht="12.75" outlineLevel="1">
      <c r="A343" s="7"/>
      <c r="B343" s="8" t="s">
        <v>505</v>
      </c>
      <c r="C343" s="9"/>
      <c r="D343" s="9"/>
      <c r="E343" s="15"/>
    </row>
    <row r="344" spans="1:5" ht="12.75" outlineLevel="1">
      <c r="A344" s="4"/>
      <c r="B344" s="5" t="s">
        <v>506</v>
      </c>
      <c r="C344" s="6">
        <f>C345</f>
        <v>1480000</v>
      </c>
      <c r="D344" s="6">
        <f>D345</f>
        <v>0</v>
      </c>
      <c r="E344" s="15">
        <f t="shared" si="5"/>
        <v>0</v>
      </c>
    </row>
    <row r="345" spans="1:5" ht="101.25" outlineLevel="3">
      <c r="A345" s="27" t="s">
        <v>458</v>
      </c>
      <c r="B345" s="28" t="s">
        <v>459</v>
      </c>
      <c r="C345" s="29">
        <v>1480000</v>
      </c>
      <c r="D345" s="29">
        <v>0</v>
      </c>
      <c r="E345" s="16">
        <f t="shared" si="5"/>
        <v>0</v>
      </c>
    </row>
    <row r="346" spans="1:5" ht="63" outlineLevel="1">
      <c r="A346" s="32" t="s">
        <v>460</v>
      </c>
      <c r="B346" s="33" t="s">
        <v>461</v>
      </c>
      <c r="C346" s="34">
        <v>1170000</v>
      </c>
      <c r="D346" s="34">
        <v>372244</v>
      </c>
      <c r="E346" s="35">
        <f t="shared" si="5"/>
        <v>0.318157264957265</v>
      </c>
    </row>
    <row r="347" spans="1:5" ht="12.75" outlineLevel="1">
      <c r="A347" s="4"/>
      <c r="B347" s="5" t="s">
        <v>503</v>
      </c>
      <c r="C347" s="6"/>
      <c r="D347" s="6"/>
      <c r="E347" s="18"/>
    </row>
    <row r="348" spans="1:5" ht="12.75" outlineLevel="1">
      <c r="A348" s="7"/>
      <c r="B348" s="8" t="s">
        <v>504</v>
      </c>
      <c r="C348" s="9"/>
      <c r="D348" s="9"/>
      <c r="E348" s="15"/>
    </row>
    <row r="349" spans="1:5" ht="12.75" outlineLevel="1">
      <c r="A349" s="7"/>
      <c r="B349" s="8" t="s">
        <v>505</v>
      </c>
      <c r="C349" s="9"/>
      <c r="D349" s="9"/>
      <c r="E349" s="15"/>
    </row>
    <row r="350" spans="1:5" ht="12.75" outlineLevel="1">
      <c r="A350" s="4"/>
      <c r="B350" s="5" t="s">
        <v>506</v>
      </c>
      <c r="C350" s="6">
        <f>C351</f>
        <v>1170000</v>
      </c>
      <c r="D350" s="6">
        <f>D351</f>
        <v>372244</v>
      </c>
      <c r="E350" s="14">
        <f t="shared" si="5"/>
        <v>0.318157264957265</v>
      </c>
    </row>
    <row r="351" spans="1:5" ht="90" outlineLevel="3">
      <c r="A351" s="27" t="s">
        <v>462</v>
      </c>
      <c r="B351" s="28" t="s">
        <v>463</v>
      </c>
      <c r="C351" s="29">
        <v>1170000</v>
      </c>
      <c r="D351" s="29">
        <v>372244</v>
      </c>
      <c r="E351" s="16">
        <f t="shared" si="5"/>
        <v>0.318157264957265</v>
      </c>
    </row>
    <row r="352" spans="1:5" ht="63" outlineLevel="1">
      <c r="A352" s="32" t="s">
        <v>464</v>
      </c>
      <c r="B352" s="33" t="s">
        <v>465</v>
      </c>
      <c r="C352" s="34">
        <v>430000</v>
      </c>
      <c r="D352" s="34">
        <v>64100</v>
      </c>
      <c r="E352" s="35">
        <f t="shared" si="5"/>
        <v>0.14906976744186046</v>
      </c>
    </row>
    <row r="353" spans="1:5" ht="12.75" outlineLevel="1">
      <c r="A353" s="4"/>
      <c r="B353" s="5" t="s">
        <v>503</v>
      </c>
      <c r="C353" s="6"/>
      <c r="D353" s="6"/>
      <c r="E353" s="18"/>
    </row>
    <row r="354" spans="1:5" ht="12.75" outlineLevel="1">
      <c r="A354" s="7"/>
      <c r="B354" s="8" t="s">
        <v>504</v>
      </c>
      <c r="C354" s="9"/>
      <c r="D354" s="9"/>
      <c r="E354" s="15"/>
    </row>
    <row r="355" spans="1:5" ht="12.75" outlineLevel="1">
      <c r="A355" s="7"/>
      <c r="B355" s="8" t="s">
        <v>505</v>
      </c>
      <c r="C355" s="9"/>
      <c r="D355" s="9"/>
      <c r="E355" s="15"/>
    </row>
    <row r="356" spans="1:5" ht="12.75" outlineLevel="1">
      <c r="A356" s="4"/>
      <c r="B356" s="5" t="s">
        <v>506</v>
      </c>
      <c r="C356" s="6">
        <f>C357</f>
        <v>430000</v>
      </c>
      <c r="D356" s="6">
        <f>D357</f>
        <v>64100</v>
      </c>
      <c r="E356" s="14">
        <f t="shared" si="5"/>
        <v>0.14906976744186046</v>
      </c>
    </row>
    <row r="357" spans="1:5" ht="123.75" outlineLevel="3">
      <c r="A357" s="27" t="s">
        <v>466</v>
      </c>
      <c r="B357" s="28" t="s">
        <v>467</v>
      </c>
      <c r="C357" s="29">
        <v>430000</v>
      </c>
      <c r="D357" s="29">
        <v>64100</v>
      </c>
      <c r="E357" s="16">
        <f t="shared" si="5"/>
        <v>0.14906976744186046</v>
      </c>
    </row>
    <row r="358" spans="1:5" ht="73.5" outlineLevel="1">
      <c r="A358" s="32" t="s">
        <v>468</v>
      </c>
      <c r="B358" s="33" t="s">
        <v>469</v>
      </c>
      <c r="C358" s="34">
        <v>350000</v>
      </c>
      <c r="D358" s="34">
        <v>200000</v>
      </c>
      <c r="E358" s="35">
        <f t="shared" si="5"/>
        <v>0.5714285714285714</v>
      </c>
    </row>
    <row r="359" spans="1:5" ht="12.75" outlineLevel="1">
      <c r="A359" s="4"/>
      <c r="B359" s="5" t="s">
        <v>503</v>
      </c>
      <c r="C359" s="6"/>
      <c r="D359" s="6"/>
      <c r="E359" s="18"/>
    </row>
    <row r="360" spans="1:5" ht="12.75" outlineLevel="1">
      <c r="A360" s="7"/>
      <c r="B360" s="8" t="s">
        <v>504</v>
      </c>
      <c r="C360" s="9"/>
      <c r="D360" s="9"/>
      <c r="E360" s="15"/>
    </row>
    <row r="361" spans="1:5" ht="12.75" outlineLevel="1">
      <c r="A361" s="7"/>
      <c r="B361" s="8" t="s">
        <v>505</v>
      </c>
      <c r="C361" s="9"/>
      <c r="D361" s="9"/>
      <c r="E361" s="15"/>
    </row>
    <row r="362" spans="1:5" ht="12.75" outlineLevel="1">
      <c r="A362" s="4"/>
      <c r="B362" s="5" t="s">
        <v>506</v>
      </c>
      <c r="C362" s="6">
        <f>C363</f>
        <v>350000</v>
      </c>
      <c r="D362" s="6">
        <f>D363</f>
        <v>200000</v>
      </c>
      <c r="E362" s="14">
        <f t="shared" si="5"/>
        <v>0.5714285714285714</v>
      </c>
    </row>
    <row r="363" spans="1:5" ht="112.5" outlineLevel="3">
      <c r="A363" s="27" t="s">
        <v>470</v>
      </c>
      <c r="B363" s="28" t="s">
        <v>471</v>
      </c>
      <c r="C363" s="29">
        <v>350000</v>
      </c>
      <c r="D363" s="29">
        <v>200000</v>
      </c>
      <c r="E363" s="16">
        <f t="shared" si="5"/>
        <v>0.5714285714285714</v>
      </c>
    </row>
    <row r="364" spans="1:5" ht="52.5" outlineLevel="1">
      <c r="A364" s="32" t="s">
        <v>472</v>
      </c>
      <c r="B364" s="33" t="s">
        <v>473</v>
      </c>
      <c r="C364" s="34">
        <v>700000</v>
      </c>
      <c r="D364" s="34">
        <v>0</v>
      </c>
      <c r="E364" s="41">
        <f aca="true" t="shared" si="6" ref="E364:E391">D364/C364</f>
        <v>0</v>
      </c>
    </row>
    <row r="365" spans="1:5" ht="12.75" outlineLevel="1">
      <c r="A365" s="4"/>
      <c r="B365" s="5" t="s">
        <v>503</v>
      </c>
      <c r="C365" s="6"/>
      <c r="D365" s="6"/>
      <c r="E365" s="18"/>
    </row>
    <row r="366" spans="1:5" ht="12.75" outlineLevel="1">
      <c r="A366" s="7"/>
      <c r="B366" s="8" t="s">
        <v>504</v>
      </c>
      <c r="C366" s="9"/>
      <c r="D366" s="9"/>
      <c r="E366" s="15"/>
    </row>
    <row r="367" spans="1:5" ht="12.75" outlineLevel="1">
      <c r="A367" s="7"/>
      <c r="B367" s="8" t="s">
        <v>505</v>
      </c>
      <c r="C367" s="9"/>
      <c r="D367" s="9"/>
      <c r="E367" s="15"/>
    </row>
    <row r="368" spans="1:5" ht="12.75" outlineLevel="1">
      <c r="A368" s="4"/>
      <c r="B368" s="5" t="s">
        <v>506</v>
      </c>
      <c r="C368" s="6">
        <f>C369</f>
        <v>700000</v>
      </c>
      <c r="D368" s="6">
        <f>D369</f>
        <v>0</v>
      </c>
      <c r="E368" s="15">
        <f t="shared" si="6"/>
        <v>0</v>
      </c>
    </row>
    <row r="369" spans="1:5" ht="90" outlineLevel="3">
      <c r="A369" s="27" t="s">
        <v>474</v>
      </c>
      <c r="B369" s="28" t="s">
        <v>475</v>
      </c>
      <c r="C369" s="29">
        <v>700000</v>
      </c>
      <c r="D369" s="29">
        <v>0</v>
      </c>
      <c r="E369" s="16">
        <f t="shared" si="6"/>
        <v>0</v>
      </c>
    </row>
    <row r="370" spans="1:5" ht="42">
      <c r="A370" s="32" t="s">
        <v>476</v>
      </c>
      <c r="B370" s="33" t="s">
        <v>477</v>
      </c>
      <c r="C370" s="34">
        <v>96756225.91</v>
      </c>
      <c r="D370" s="34">
        <v>41052016.18</v>
      </c>
      <c r="E370" s="35">
        <f t="shared" si="6"/>
        <v>0.4242829419389039</v>
      </c>
    </row>
    <row r="371" spans="1:5" ht="12.75">
      <c r="A371" s="4"/>
      <c r="B371" s="5" t="s">
        <v>503</v>
      </c>
      <c r="C371" s="6"/>
      <c r="D371" s="6"/>
      <c r="E371" s="18"/>
    </row>
    <row r="372" spans="1:5" ht="12.75">
      <c r="A372" s="7"/>
      <c r="B372" s="8" t="s">
        <v>504</v>
      </c>
      <c r="C372" s="9"/>
      <c r="D372" s="9"/>
      <c r="E372" s="15"/>
    </row>
    <row r="373" spans="1:5" ht="12.75">
      <c r="A373" s="7"/>
      <c r="B373" s="8" t="s">
        <v>505</v>
      </c>
      <c r="C373" s="9">
        <f>C377+C378</f>
        <v>36660996.91</v>
      </c>
      <c r="D373" s="9">
        <f>D377+D378</f>
        <v>19992474.68</v>
      </c>
      <c r="E373" s="14">
        <f t="shared" si="6"/>
        <v>0.5453336342456816</v>
      </c>
    </row>
    <row r="374" spans="1:5" ht="12.75">
      <c r="A374" s="4"/>
      <c r="B374" s="5" t="s">
        <v>506</v>
      </c>
      <c r="C374" s="6">
        <f>C370-C373</f>
        <v>60095229</v>
      </c>
      <c r="D374" s="6">
        <f>D370-D373</f>
        <v>21059541.5</v>
      </c>
      <c r="E374" s="14">
        <f t="shared" si="6"/>
        <v>0.3504361635763132</v>
      </c>
    </row>
    <row r="375" spans="1:5" ht="56.25" outlineLevel="3">
      <c r="A375" s="27" t="s">
        <v>478</v>
      </c>
      <c r="B375" s="30" t="s">
        <v>479</v>
      </c>
      <c r="C375" s="29">
        <v>1000000</v>
      </c>
      <c r="D375" s="29">
        <v>32142.86</v>
      </c>
      <c r="E375" s="15">
        <f t="shared" si="6"/>
        <v>0.03214286</v>
      </c>
    </row>
    <row r="376" spans="1:5" ht="78.75" outlineLevel="3">
      <c r="A376" s="27" t="s">
        <v>480</v>
      </c>
      <c r="B376" s="30" t="s">
        <v>481</v>
      </c>
      <c r="C376" s="29">
        <v>213229</v>
      </c>
      <c r="D376" s="29">
        <v>107631.64</v>
      </c>
      <c r="E376" s="15">
        <f t="shared" si="6"/>
        <v>0.504770176664525</v>
      </c>
    </row>
    <row r="377" spans="1:5" ht="67.5" outlineLevel="3">
      <c r="A377" s="27" t="s">
        <v>482</v>
      </c>
      <c r="B377" s="30" t="s">
        <v>483</v>
      </c>
      <c r="C377" s="29">
        <v>2119996.91</v>
      </c>
      <c r="D377" s="29">
        <v>994924.68</v>
      </c>
      <c r="E377" s="15">
        <f t="shared" si="6"/>
        <v>0.4693047783734741</v>
      </c>
    </row>
    <row r="378" spans="1:5" ht="67.5" outlineLevel="3">
      <c r="A378" s="27" t="s">
        <v>484</v>
      </c>
      <c r="B378" s="30" t="s">
        <v>485</v>
      </c>
      <c r="C378" s="29">
        <v>34541000</v>
      </c>
      <c r="D378" s="29">
        <v>18997550</v>
      </c>
      <c r="E378" s="15">
        <f t="shared" si="6"/>
        <v>0.55</v>
      </c>
    </row>
    <row r="379" spans="1:5" ht="67.5" outlineLevel="3">
      <c r="A379" s="27" t="s">
        <v>486</v>
      </c>
      <c r="B379" s="30" t="s">
        <v>487</v>
      </c>
      <c r="C379" s="29">
        <v>31342800</v>
      </c>
      <c r="D379" s="29">
        <v>18622100</v>
      </c>
      <c r="E379" s="15">
        <f t="shared" si="6"/>
        <v>0.5941428334418112</v>
      </c>
    </row>
    <row r="380" spans="1:5" ht="123.75" outlineLevel="3">
      <c r="A380" s="27" t="s">
        <v>488</v>
      </c>
      <c r="B380" s="28" t="s">
        <v>489</v>
      </c>
      <c r="C380" s="29">
        <v>27539200</v>
      </c>
      <c r="D380" s="29">
        <v>2297667</v>
      </c>
      <c r="E380" s="16">
        <f t="shared" si="6"/>
        <v>0.08343259789681617</v>
      </c>
    </row>
    <row r="381" spans="1:5" ht="63">
      <c r="A381" s="32" t="s">
        <v>490</v>
      </c>
      <c r="B381" s="33" t="s">
        <v>491</v>
      </c>
      <c r="C381" s="34">
        <v>2229629.12</v>
      </c>
      <c r="D381" s="34">
        <v>565327.5</v>
      </c>
      <c r="E381" s="40">
        <f t="shared" si="6"/>
        <v>0.25355225895147976</v>
      </c>
    </row>
    <row r="382" spans="1:5" ht="12.75">
      <c r="A382" s="4"/>
      <c r="B382" s="5" t="s">
        <v>503</v>
      </c>
      <c r="C382" s="6"/>
      <c r="D382" s="6"/>
      <c r="E382" s="18"/>
    </row>
    <row r="383" spans="1:5" ht="12.75">
      <c r="A383" s="7"/>
      <c r="B383" s="8" t="s">
        <v>504</v>
      </c>
      <c r="C383" s="9"/>
      <c r="D383" s="9"/>
      <c r="E383" s="15"/>
    </row>
    <row r="384" spans="1:5" ht="12.75">
      <c r="A384" s="7"/>
      <c r="B384" s="8" t="s">
        <v>505</v>
      </c>
      <c r="C384" s="9"/>
      <c r="D384" s="9"/>
      <c r="E384" s="15"/>
    </row>
    <row r="385" spans="1:5" ht="12.75">
      <c r="A385" s="4"/>
      <c r="B385" s="5" t="s">
        <v>506</v>
      </c>
      <c r="C385" s="6">
        <f>C381</f>
        <v>2229629.12</v>
      </c>
      <c r="D385" s="6">
        <f>D381</f>
        <v>565327.5</v>
      </c>
      <c r="E385" s="14">
        <f t="shared" si="6"/>
        <v>0.25355225895147976</v>
      </c>
    </row>
    <row r="386" spans="1:5" ht="101.25" outlineLevel="3">
      <c r="A386" s="27" t="s">
        <v>492</v>
      </c>
      <c r="B386" s="28" t="s">
        <v>493</v>
      </c>
      <c r="C386" s="29">
        <v>75715</v>
      </c>
      <c r="D386" s="29">
        <v>1500</v>
      </c>
      <c r="E386" s="15">
        <f t="shared" si="6"/>
        <v>0.019811133857227763</v>
      </c>
    </row>
    <row r="387" spans="1:5" ht="112.5" outlineLevel="3">
      <c r="A387" s="27" t="s">
        <v>494</v>
      </c>
      <c r="B387" s="28" t="s">
        <v>495</v>
      </c>
      <c r="C387" s="29">
        <v>1023934.12</v>
      </c>
      <c r="D387" s="29">
        <v>0</v>
      </c>
      <c r="E387" s="15">
        <f t="shared" si="6"/>
        <v>0</v>
      </c>
    </row>
    <row r="388" spans="1:5" ht="78.75" outlineLevel="3">
      <c r="A388" s="27" t="s">
        <v>496</v>
      </c>
      <c r="B388" s="28" t="s">
        <v>497</v>
      </c>
      <c r="C388" s="29">
        <v>5100</v>
      </c>
      <c r="D388" s="29">
        <v>2550</v>
      </c>
      <c r="E388" s="15">
        <f t="shared" si="6"/>
        <v>0.5</v>
      </c>
    </row>
    <row r="389" spans="1:5" ht="78.75" outlineLevel="3">
      <c r="A389" s="27" t="s">
        <v>498</v>
      </c>
      <c r="B389" s="28" t="s">
        <v>499</v>
      </c>
      <c r="C389" s="29">
        <v>195000</v>
      </c>
      <c r="D389" s="29">
        <v>174247.5</v>
      </c>
      <c r="E389" s="15">
        <f t="shared" si="6"/>
        <v>0.893576923076923</v>
      </c>
    </row>
    <row r="390" spans="1:5" ht="101.25" outlineLevel="3">
      <c r="A390" s="27" t="s">
        <v>500</v>
      </c>
      <c r="B390" s="28" t="s">
        <v>501</v>
      </c>
      <c r="C390" s="29">
        <v>929880</v>
      </c>
      <c r="D390" s="29">
        <v>387030</v>
      </c>
      <c r="E390" s="15">
        <f t="shared" si="6"/>
        <v>0.41621499548328816</v>
      </c>
    </row>
    <row r="391" spans="1:5" ht="12.75">
      <c r="A391" s="42" t="s">
        <v>502</v>
      </c>
      <c r="B391" s="43"/>
      <c r="C391" s="44">
        <v>2392498286.35</v>
      </c>
      <c r="D391" s="44">
        <v>952345503.81</v>
      </c>
      <c r="E391" s="35">
        <f t="shared" si="6"/>
        <v>0.3980548321574349</v>
      </c>
    </row>
    <row r="392" ht="42.75" customHeight="1">
      <c r="A392" s="23"/>
    </row>
    <row r="393" ht="42.75" customHeight="1">
      <c r="A393" s="23"/>
    </row>
  </sheetData>
  <sheetProtection/>
  <mergeCells count="3">
    <mergeCell ref="A1:F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bibik_ua</cp:lastModifiedBy>
  <cp:lastPrinted>2013-08-01T10:33:54Z</cp:lastPrinted>
  <dcterms:created xsi:type="dcterms:W3CDTF">2002-03-11T10:22:12Z</dcterms:created>
  <dcterms:modified xsi:type="dcterms:W3CDTF">2015-07-14T06:25:46Z</dcterms:modified>
  <cp:category/>
  <cp:version/>
  <cp:contentType/>
  <cp:contentStatus/>
</cp:coreProperties>
</file>