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0" windowWidth="14940" windowHeight="9040" activeTab="0"/>
  </bookViews>
  <sheets>
    <sheet name="Бюджет" sheetId="1" r:id="rId1"/>
    <sheet name="Программы" sheetId="2" r:id="rId2"/>
  </sheets>
  <definedNames>
    <definedName name="LAST_CELL" localSheetId="0">'Бюджет'!$J$467</definedName>
    <definedName name="LAST_CELL" localSheetId="1">'Программы'!$J$467</definedName>
  </definedNames>
  <calcPr fullCalcOnLoad="1"/>
</workbook>
</file>

<file path=xl/sharedStrings.xml><?xml version="1.0" encoding="utf-8"?>
<sst xmlns="http://schemas.openxmlformats.org/spreadsheetml/2006/main" count="1582" uniqueCount="630">
  <si>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</si>
  <si>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</si>
  <si>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</si>
  <si>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</si>
  <si>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</si>
  <si>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</si>
  <si>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</si>
  <si>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</si>
  <si>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</si>
  <si>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</si>
  <si>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</si>
  <si>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</si>
  <si>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</si>
  <si>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</si>
  <si>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</si>
  <si>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</si>
  <si>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</si>
  <si>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</si>
  <si>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</si>
  <si>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</si>
  <si>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5210270494</t>
  </si>
  <si>
    <t>Укрепление материально-технической базы организаций дошкольного образования (Оснащение дополнительно создаваемых мест для детей дошкольного возраста в результате развития вариативных форм дошкольного образования)</t>
  </si>
  <si>
    <t>5210280600</t>
  </si>
  <si>
    <t>Организация реконструкции детского сада на 55 мест г.Шлиссельбург, Кировский район</t>
  </si>
  <si>
    <t>52102S0471</t>
  </si>
  <si>
    <t>Строительство, реконструкция и приобретение объектов для организации дошкольного образования (организация реконструкции детского сада на 55 мест г.Шлиссельбург)</t>
  </si>
  <si>
    <t>52102S0494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</si>
  <si>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</si>
  <si>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</si>
  <si>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</si>
  <si>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</si>
  <si>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5210370493</t>
  </si>
  <si>
    <t>Укрепление материально-технической базы организаций дошкольного образования (оснащение современным игровым и развивающим оборудованием групповых помещений для детей дошкольного возраста, спортивных и музыкальных залов в организациях, реализующих основную общеобразовательную программу дошкольного образования и (или) присмотр и уход за детьми дошкольного возраста)</t>
  </si>
  <si>
    <t>52103S0493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</si>
  <si>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</si>
  <si>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</si>
  <si>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</si>
  <si>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</si>
  <si>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</si>
  <si>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</si>
  <si>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</si>
  <si>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</si>
  <si>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</si>
  <si>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</si>
  <si>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</si>
  <si>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</si>
  <si>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</si>
  <si>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</si>
  <si>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</si>
  <si>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</si>
  <si>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5220270515</t>
  </si>
  <si>
    <t>Укрепление материально-технической базы организаций общего образования (приобретение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внедряющих ФГОС начального общего, основного общего, среднего общего образования)</t>
  </si>
  <si>
    <t>52202S0515</t>
  </si>
  <si>
    <t>52202S4450</t>
  </si>
  <si>
    <t>Строительство, реконструкция, приобретение и пристрой объектов для организации общего образования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</si>
  <si>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</si>
  <si>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</si>
  <si>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</si>
  <si>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</si>
  <si>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</si>
  <si>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</si>
  <si>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</si>
  <si>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</si>
  <si>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</si>
  <si>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</si>
  <si>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</si>
  <si>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</si>
  <si>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</si>
  <si>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</si>
  <si>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</si>
  <si>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</si>
  <si>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</si>
  <si>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</si>
  <si>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</si>
  <si>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</si>
  <si>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</si>
  <si>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</si>
  <si>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</si>
  <si>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</si>
  <si>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</si>
  <si>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</si>
  <si>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</si>
  <si>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</si>
  <si>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</si>
  <si>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</si>
  <si>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</si>
  <si>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</si>
  <si>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</si>
  <si>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</si>
  <si>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</si>
  <si>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</si>
  <si>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</si>
  <si>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</si>
  <si>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</si>
  <si>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</si>
  <si>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5240270840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</si>
  <si>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</si>
  <si>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</si>
  <si>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</si>
  <si>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</si>
  <si>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</si>
  <si>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</si>
  <si>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</si>
  <si>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</si>
  <si>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</si>
  <si>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5250112151</t>
  </si>
  <si>
    <t>Организация электронного и дистанционного обучения детей – инвалидов, обучающихся в муниципальных общеобразовательных организациях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</si>
  <si>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</si>
  <si>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</si>
  <si>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</si>
  <si>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</si>
  <si>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</si>
  <si>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</si>
  <si>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5250170512</t>
  </si>
  <si>
    <t>Укрепление материально-технической базы организаций общего образования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</si>
  <si>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5250170518</t>
  </si>
  <si>
    <t>Укрепление материально-технической базы организаций общего образования (техническое сопровождение электронного и дистанционного обучения по адресам проживания детей - инвалидов)</t>
  </si>
  <si>
    <t>5250170519</t>
  </si>
  <si>
    <t>Укрепление материально-технической базы организаций общего образования (подключение рабочих мест детей-инвалидов к сети "Интернет", оплата услуг связи)</t>
  </si>
  <si>
    <t>52501S0512</t>
  </si>
  <si>
    <t>52501S0518</t>
  </si>
  <si>
    <t>52501S0519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</si>
  <si>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</si>
  <si>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</si>
  <si>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</si>
  <si>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</si>
  <si>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</si>
  <si>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</si>
  <si>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</si>
  <si>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</si>
  <si>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</si>
  <si>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</si>
  <si>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</si>
  <si>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оздоровления, занятости детей, подростков и молодежи"</t>
  </si>
  <si>
    <t>5260212290</t>
  </si>
  <si>
    <t>Организация отдыха и оздоровления детей и подростков</t>
  </si>
  <si>
    <t>5260270605</t>
  </si>
  <si>
    <t>Организация отдыха и оздоровления детей и подростков (проведение с-витаминизации третьих блюд в оздоровительных лагерях всех типов и видов)</t>
  </si>
  <si>
    <t>52602S0605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</si>
  <si>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</si>
  <si>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</si>
  <si>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</si>
  <si>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</si>
  <si>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</si>
  <si>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</si>
  <si>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</si>
  <si>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</si>
  <si>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</si>
  <si>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</si>
  <si>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</si>
  <si>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</si>
  <si>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</si>
  <si>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</si>
  <si>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</si>
  <si>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</si>
  <si>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</si>
  <si>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</si>
  <si>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5270170513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</si>
  <si>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</si>
  <si>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52701S0513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</si>
  <si>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</si>
  <si>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</si>
  <si>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</si>
  <si>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</si>
  <si>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</si>
  <si>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</si>
  <si>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</si>
  <si>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</si>
  <si>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5280112320</t>
  </si>
  <si>
    <t>Укрепление материально-технической базы учреждений общего образования</t>
  </si>
  <si>
    <t>5280112330</t>
  </si>
  <si>
    <t>Укрепление материально-технической базы учреждений дополнительного образования</t>
  </si>
  <si>
    <t>5280170491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</si>
  <si>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</si>
  <si>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5280170510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</si>
  <si>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</si>
  <si>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5280170571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</si>
  <si>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</si>
  <si>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52801S0491</t>
  </si>
  <si>
    <t>52801S0510</t>
  </si>
  <si>
    <t>52801S0571</t>
  </si>
  <si>
    <t>5300000000</t>
  </si>
  <si>
    <t>Муниципальная программа "Социальная поддержка отдельных категорий граждан в Кировском районе Ленинградской области"</t>
  </si>
  <si>
    <t>5310000000</t>
  </si>
  <si>
    <t>Подпрограмма "Развитие мер социальной поддержки отдельных категорий граждан"</t>
  </si>
  <si>
    <t>5310100000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</si>
  <si>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</si>
  <si>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5310171150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</si>
  <si>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</si>
  <si>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5320000000</t>
  </si>
  <si>
    <t>Подпрограмма "Модернизация и развитие социального обслуживания населения"</t>
  </si>
  <si>
    <t>5320100000</t>
  </si>
  <si>
    <t>Основное мероприятие "Обеспечение деятельности учреждений социального обслуживания населения"</t>
  </si>
  <si>
    <t>5320171200</t>
  </si>
  <si>
    <t>Предоставление социального обслуживания гражданам пожилого возраста, инвалидам и гражданам, находящимся в трудной жизненной ситуации, детям-инвалидам, детям с ограниченными возможностями, несовершеннолетним детям и семьям с детьми, находящимся в трудной жизненной ситуации на предоставление социального обслуживания населению</t>
  </si>
  <si>
    <t>5320171203</t>
  </si>
  <si>
    <t>Организация социального обслуживания граждан, в том числе по апробации методик и технологий (Предоставление гражданам услуг службы "Социальное такси")</t>
  </si>
  <si>
    <t>5320171205</t>
  </si>
  <si>
    <t>Организация социального обслуживания граждан, в том числе по апробации методик и технологий (социальное сопровождение семей с детьми, нуждающимися в социальном обслуживании)</t>
  </si>
  <si>
    <t>5320171212</t>
  </si>
  <si>
    <t>Организация социального обслуживания граждан, в том числе по апробации методик и технологий (Организации предоставления детям-инвалидам с множественными нарушениями, в том числе ментальными услуг службы сиделок)</t>
  </si>
  <si>
    <t>5320171213</t>
  </si>
  <si>
    <t>Организация социального обслуживания граждан, в том числе по апробации методик и технологий (Организация предоставления услуг «Служба сиделок»)</t>
  </si>
  <si>
    <t>5320171215</t>
  </si>
  <si>
    <t>Организация социального обслуживания граждан, в том числе по апробации методик и технологий (Организация предоставления услуг «Заботливый сосед»)</t>
  </si>
  <si>
    <t>5320171217</t>
  </si>
  <si>
    <t>Организация социального обслуживания граждан, в том числе по апробации методик и технологий (Организация предоставления услуг «Здоровое долголетие»)</t>
  </si>
  <si>
    <t>5330000000</t>
  </si>
  <si>
    <t>Подпрограмма "Совершенствование социальной поддержки семьи и детей"</t>
  </si>
  <si>
    <t>5330300000</t>
  </si>
  <si>
    <t>Основное мероприятие "Улучшение качества жизни детей, находящихся в трудной жизненной ситуации"</t>
  </si>
  <si>
    <t>5330310770</t>
  </si>
  <si>
    <t>Проведение мероприятий 2 этапа "Семья" комплексной профилактической операции "Подросток"</t>
  </si>
  <si>
    <t>5330310780</t>
  </si>
  <si>
    <t>Профилактика семейного неблагополучия и укрепления института семьи</t>
  </si>
  <si>
    <t>5340000000</t>
  </si>
  <si>
    <t>Подпрограмма "Социальная поддержка граждан пожилого возраста и инвалидов в Кировском муниципальном районе Ленинградской области"</t>
  </si>
  <si>
    <t>5340100000</t>
  </si>
  <si>
    <t>Основное мероприятие "Доплаты к пенсиям муниципальных служащих"</t>
  </si>
  <si>
    <t>5340103080</t>
  </si>
  <si>
    <t>Доплаты к пенсиям муниципальных служащих</t>
  </si>
  <si>
    <t>5340200000</t>
  </si>
  <si>
    <t>Основное мероприятие "Социальная поддержка граждан пожилого возраста"</t>
  </si>
  <si>
    <t>5340210840</t>
  </si>
  <si>
    <t>Актуализация деятельности пунктов безвозмездного предоставления во временное пользование технических средств реабилитации и предметов ухода за пожилыми людьми</t>
  </si>
  <si>
    <t>5340210870</t>
  </si>
  <si>
    <t>Проведение мероприятий, направленных на социальную адаптацию и социальную поддержку пожилых граждан и инвалидов</t>
  </si>
  <si>
    <t>5340271204</t>
  </si>
  <si>
    <t>Организация социального обслуживания граждан, в том числе по апробации методик и технологий (Внедрение и поддержание технологии социального обслуживания по оказанию экстренной помощи на дому пожилым людям и инвалидам "Тревожная кнопка")</t>
  </si>
  <si>
    <t>5340300000</t>
  </si>
  <si>
    <t>Основное мероприятие "Поддержка социально ориентированных некоммерческих общественных организаций"</t>
  </si>
  <si>
    <t>5340306690</t>
  </si>
  <si>
    <t>Субсидии социально ориентированным некоммерческим общественным организациям</t>
  </si>
  <si>
    <t>5340372060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</si>
  <si>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</si>
  <si>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5350000000</t>
  </si>
  <si>
    <t>Подпрограмма "Формирование доступной среды жизнедеятельности для инвалидов в Кировском муниципальном районе Ленинградской области"</t>
  </si>
  <si>
    <t>5350200000</t>
  </si>
  <si>
    <t>Основное мероприятие "Организация и проведение комплекса мероприятий, направленных на реабилитацию и социальную интеграцию инвалидов "</t>
  </si>
  <si>
    <t>5350210950</t>
  </si>
  <si>
    <t>Проведение обследования и паспортизация объектов социальной структуры и услуг в приоритетных сферах жизнедеятельности инвалидов, формирование и обновление карт доступности</t>
  </si>
  <si>
    <t>5350210960</t>
  </si>
  <si>
    <t>Оплата услуг "Интернета" для инвалидов с детства, ранее находившихся на дистанционном обучении в общеобразовательном учреждении и получающих заочное дистанционное обучение в учреждениях среднего и высшего профессионального образования</t>
  </si>
  <si>
    <t>5360000000</t>
  </si>
  <si>
    <t>Подпрограмма "Реализация государственных гарантий для детей-сирот и детей, оставшихся без попечения родителей"</t>
  </si>
  <si>
    <t>5360100000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</si>
  <si>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</si>
  <si>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5360152600</t>
  </si>
  <si>
    <t>Выплата единовременного пособия при всех формах устройства детей, лишенных родительского попечения, в семью</t>
  </si>
  <si>
    <t>5360171430</t>
  </si>
  <si>
    <t>Организация выплаты вознаграждения, причитающегося приемным родителям</t>
  </si>
  <si>
    <t>5360171450</t>
  </si>
  <si>
    <t>Подготовка граждан, желающих принять на воспитание в свою семью ребенка, оставшегося без попечения родителей</t>
  </si>
  <si>
    <t>5360171460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</si>
  <si>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</si>
  <si>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5360171470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</si>
  <si>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</si>
  <si>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5360171480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</si>
  <si>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</si>
  <si>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5360171490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</si>
  <si>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</si>
  <si>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5360171500</t>
  </si>
  <si>
    <t>Освобождение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</si>
  <si>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5360200000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</si>
  <si>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</si>
  <si>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53602R0820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</si>
  <si>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</si>
  <si>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5360300000</t>
  </si>
  <si>
    <t>Основное мероприятие "Социальная адаптация воспитанников образовательных организаций Ленинградской области для детей-сирот и детей, оставшихся без попечения родителей"</t>
  </si>
  <si>
    <t>5360371380</t>
  </si>
  <si>
    <t>Организация и осуществление деятельности по опеке и попечительству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</si>
  <si>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</si>
  <si>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</si>
  <si>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</si>
  <si>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</si>
  <si>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</si>
  <si>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</si>
  <si>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</si>
  <si>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</si>
  <si>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</si>
  <si>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</si>
  <si>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</si>
  <si>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</si>
  <si>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</si>
  <si>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</si>
  <si>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</si>
  <si>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</si>
  <si>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</si>
  <si>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</si>
  <si>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</si>
  <si>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</si>
  <si>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</si>
  <si>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</si>
  <si>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Обеспечение участия спортивных команд инвалидов по слуху Ленинградской области в региональной спартакиаде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</si>
  <si>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</si>
  <si>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</si>
  <si>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</si>
  <si>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</si>
  <si>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5410600000</t>
  </si>
  <si>
    <t>Основное мероприятие "Капитальный ремонт спортивных объектов"</t>
  </si>
  <si>
    <t>5410611430</t>
  </si>
  <si>
    <t>Капитальный ремонт спортивной площадки</t>
  </si>
  <si>
    <t>5410674060</t>
  </si>
  <si>
    <t>Реализация мероприятий по проведению капитального ремонта спортивных объектов</t>
  </si>
  <si>
    <t>54106S4060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</si>
  <si>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</si>
  <si>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</si>
  <si>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</si>
  <si>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</si>
  <si>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</si>
  <si>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</si>
  <si>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5420174340</t>
  </si>
  <si>
    <t>Реализация комплекса мер по сохранению исторической памяти</t>
  </si>
  <si>
    <t>54201S4340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</si>
  <si>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</si>
  <si>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</si>
  <si>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</si>
  <si>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</si>
  <si>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5420274350</t>
  </si>
  <si>
    <t>Реализация комплекса мер по профилактике правонарушений и рискованного поведения в молодежной среде</t>
  </si>
  <si>
    <t>54202S4350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</si>
  <si>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</si>
  <si>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</si>
  <si>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</si>
  <si>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</si>
  <si>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</si>
  <si>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</si>
  <si>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</si>
  <si>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</si>
  <si>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</si>
  <si>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</si>
  <si>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</si>
  <si>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</si>
  <si>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</si>
  <si>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</si>
  <si>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оздоровления, отдыха, занятости подростков и молодежи в летний период</t>
  </si>
  <si>
    <t>5500000000</t>
  </si>
  <si>
    <t>Муниципальная программа "Культура Кировского района Ленинградской области "</t>
  </si>
  <si>
    <t>5510000000</t>
  </si>
  <si>
    <t>Подпрограмма "Развитие библиотечного обслуживания"</t>
  </si>
  <si>
    <t>5510100000</t>
  </si>
  <si>
    <t>Основное мероприятие "Развитие и модернизация библиотек"</t>
  </si>
  <si>
    <t>5510100240</t>
  </si>
  <si>
    <t>5510111120</t>
  </si>
  <si>
    <t>Информатизация и модернизация библиотек</t>
  </si>
  <si>
    <t>5510170360</t>
  </si>
  <si>
    <t>Обеспечение выплат стимулирующего характера работникам муниципальных учреждений культуры Ленинградской области</t>
  </si>
  <si>
    <t>55101S0360</t>
  </si>
  <si>
    <t>5520000000</t>
  </si>
  <si>
    <t>Подпрограмма "Развитие дополнительного образования в области искусств"</t>
  </si>
  <si>
    <t>5520100000</t>
  </si>
  <si>
    <t>5520100250</t>
  </si>
  <si>
    <t>Предоставление муниципальным бюджетным учреждениям субсидий</t>
  </si>
  <si>
    <t>5520111960</t>
  </si>
  <si>
    <t>5520200000</t>
  </si>
  <si>
    <t>Основное мероприятие "Мероприятия организационного характера"</t>
  </si>
  <si>
    <t>5520274370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</si>
  <si>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</si>
  <si>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55202S4370</t>
  </si>
  <si>
    <t>5530000000</t>
  </si>
  <si>
    <t>Подпрограмма "Сохранение и развитие культурного наследия и культурного потенциала населения Кировского района"</t>
  </si>
  <si>
    <t>5530100000</t>
  </si>
  <si>
    <t>Основное мероприятие "Мероприятия в сфере культуры"</t>
  </si>
  <si>
    <t>5530111160</t>
  </si>
  <si>
    <t>Организация и проведение военно-патриотических и межпоселенческих мероприятий в сфере культуры</t>
  </si>
  <si>
    <t>5530111170</t>
  </si>
  <si>
    <t>Организация и проведение районных мероприятий в сфере культуры</t>
  </si>
  <si>
    <t>5530200000</t>
  </si>
  <si>
    <t>5530274370</t>
  </si>
  <si>
    <t>55302S4370</t>
  </si>
  <si>
    <t>5540000000</t>
  </si>
  <si>
    <t>Подпрограмма "Противопожарная безопасность учреждений культуры"</t>
  </si>
  <si>
    <t>5540100000</t>
  </si>
  <si>
    <t>Основное мероприятие "Организация мероприятий по комплексной безопасности организаций"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</si>
  <si>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</si>
  <si>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</si>
  <si>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</si>
  <si>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</si>
  <si>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</si>
  <si>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</si>
  <si>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</si>
  <si>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деятельности Управления культуры администрации Кировского муниципального района Ленинградской области"</t>
  </si>
  <si>
    <t>5550100000</t>
  </si>
  <si>
    <t>Основное мероприятие "Обеспечение условий реализации муниципальной программы"</t>
  </si>
  <si>
    <t>5550100210</t>
  </si>
  <si>
    <t>Расходы на выплаты по оплате труда работников органов МСУ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</si>
  <si>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</si>
  <si>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</si>
  <si>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5550100230</t>
  </si>
  <si>
    <t>Расходы на обеспечение функций органов МСУ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</si>
  <si>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</si>
  <si>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</si>
  <si>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5600000000</t>
  </si>
  <si>
    <t>Муниципальная  программа "Обеспечение качественным жильем граждан на территории Кировского муниципального района Ленинградской области"</t>
  </si>
  <si>
    <t>5600100000</t>
  </si>
  <si>
    <t>Основное мероприятие "Улучшение жилищных условий молодых граждан (молодых семей)"</t>
  </si>
  <si>
    <t>5600170750</t>
  </si>
  <si>
    <t>Предоставление социальных выплат и дополнительных социальных выплат молодым гражданам (молодым семьям) на жилье</t>
  </si>
  <si>
    <t>56001L0200</t>
  </si>
  <si>
    <t>Мероприятия подпрограммы "Обеспечение жильем молодых семей" федеральной целевой программы "Жилище" на 2015-2020 годы</t>
  </si>
  <si>
    <t>56001S0750</t>
  </si>
  <si>
    <t>5600200000</t>
  </si>
  <si>
    <t>Основное мероприятие "Улучшение жилищных условий граждан с использованием средств ипотечного кредита (займа)"</t>
  </si>
  <si>
    <t>56002S0740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</si>
  <si>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</si>
  <si>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5600300000</t>
  </si>
  <si>
    <t>Основное мероприятие "Предоставление социальных выплат на приобретение (строительство) жилья"</t>
  </si>
  <si>
    <t>5600303340</t>
  </si>
  <si>
    <t>Предоставление социальных выплат на приобретение (строительство) жилья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</si>
  <si>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</si>
  <si>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</si>
  <si>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5700100000</t>
  </si>
  <si>
    <t>Основное мероприятие "Оснащение приборами учета энергоресурсов муниципальных дошкольных учреждений"</t>
  </si>
  <si>
    <t>5700111240</t>
  </si>
  <si>
    <t>Мероприятия по оснащению приборами учета энергоресурсов муниципальных дошкольных учреждений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</si>
  <si>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</si>
  <si>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</si>
  <si>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</si>
  <si>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</si>
  <si>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5700300000</t>
  </si>
  <si>
    <t>Основное мероприятие "Оснащение приборами учета энергоресурсов муниципальных учреждений дополнительного образования (внешкольные учреждения)"</t>
  </si>
  <si>
    <t>5700311220</t>
  </si>
  <si>
    <t>Мероприятия по оснащению приборами учета энергоресурсов муниципальных учреждений дополнительного образования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</si>
  <si>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</si>
  <si>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</si>
  <si>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</si>
  <si>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</si>
  <si>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</si>
  <si>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</si>
  <si>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</si>
  <si>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</si>
  <si>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5700900000</t>
  </si>
  <si>
    <t>Основное мероприятие "Установка индивидуальных тепловых пунктов в муниципальных социальных учреждениях"</t>
  </si>
  <si>
    <t>5700912520</t>
  </si>
  <si>
    <t>Мероприятия по установке индивидуальных тепловых пунктов в муниципальных социальных учреждениях</t>
  </si>
  <si>
    <t>5701200000</t>
  </si>
  <si>
    <t>Основное мероприятие "Замена деревянных оконных блоков на теплосберегающие в муниципальных образовательных учреждениях"</t>
  </si>
  <si>
    <t>5701212550</t>
  </si>
  <si>
    <t>Мероприятия по замене деревянных оконных блоков на теплосберегающие в муниципальных образовательных учреждениях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</si>
  <si>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</si>
  <si>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</si>
  <si>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</si>
  <si>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</si>
  <si>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5800106330</t>
  </si>
  <si>
    <t>Предоставление льготных микрозаймов субъектам малого предпринимательства, осуществляющим деятельность в приоритетных для района и области сферах развития малого предпринимательства, облегчение доступа к другим кредитным ресурсам (банки, лизинг) через механизм поручительства</t>
  </si>
  <si>
    <t>5800174260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</si>
  <si>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</si>
  <si>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58001S4260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</si>
  <si>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</si>
  <si>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</si>
  <si>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</si>
  <si>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</si>
  <si>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</si>
  <si>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</si>
  <si>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</si>
  <si>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</si>
  <si>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</si>
  <si>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</si>
  <si>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</si>
  <si>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</si>
  <si>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</si>
  <si>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</si>
  <si>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</si>
  <si>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</si>
  <si>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</si>
  <si>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</si>
  <si>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5800274490</t>
  </si>
  <si>
    <t>Организация мониторинга деятельности субъектов малого и среднего предпринимательства Ленинградской области</t>
  </si>
  <si>
    <t>58002S4490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</si>
  <si>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</si>
  <si>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</si>
  <si>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</si>
  <si>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</si>
  <si>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6100170010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</si>
  <si>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</si>
  <si>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Строительство, реконструкция, приобретение и пристрой объектов для организации общего образования (Организация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</si>
  <si>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</si>
  <si>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</si>
  <si>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</si>
  <si>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</si>
  <si>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</si>
  <si>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</si>
  <si>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</si>
  <si>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</si>
  <si>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6100180630</t>
  </si>
  <si>
    <t>Реконструкция здания (в том числе проектирование) в целях размещения МФЦ в г.Кировске</t>
  </si>
  <si>
    <t>6100180660</t>
  </si>
  <si>
    <t>Организация реконструкции канализационных очистных сооружений, Ленинградское шоссе, д.7, г.Отрадное (в том числе проектно-изыскательские работы)</t>
  </si>
  <si>
    <t>61001R5200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</si>
  <si>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</si>
  <si>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61001S0251</t>
  </si>
  <si>
    <t>Мероприятия по строительству и реконструкции объектов водоснабжения, водоотведения и очистки сточных вод ("Организация реконструкции канализационных очистных сооружений Ленинградское шоссе, д. 7, г. Отрадное, в том числе проектно-изыскательские работы")</t>
  </si>
  <si>
    <t>61001S4451</t>
  </si>
  <si>
    <t>6100200000</t>
  </si>
  <si>
    <t>Основное мероприятие "Капитальный ремонт (ремонт) объектов муниципальной собственности"</t>
  </si>
  <si>
    <t>6100217050</t>
  </si>
  <si>
    <t>Мероприятия по капитальному ремонту (ремонту) дошкольного учреждения п.Назия</t>
  </si>
  <si>
    <t>6100217100</t>
  </si>
  <si>
    <t>Мероприятия по капитальному ремонту (ремонту) прочих объектов</t>
  </si>
  <si>
    <t>6100217310</t>
  </si>
  <si>
    <t>Мероприятия по капитальному ремонту (ремонту) МБДОУ "Детский сад комбинированного вида № 36"</t>
  </si>
  <si>
    <t>6100217320</t>
  </si>
  <si>
    <t>Мероприятия по капитальному ремонту (ремонту) МБДОУ "Детский сад комбинированного вида №5"</t>
  </si>
  <si>
    <t>6100217440</t>
  </si>
  <si>
    <t>Мероприятия по капитальному ремонту (ремонту) МБУДО "Назиевская детская школа искусств"</t>
  </si>
  <si>
    <t>6100217570</t>
  </si>
  <si>
    <t>Мероприятия по капитальному ремонту (ремонту) МКОУ "Малуксинская начальная общеобразовательная школа "</t>
  </si>
  <si>
    <t>6100217660</t>
  </si>
  <si>
    <t>Мероприятия по ремонту пожарных гидрантов</t>
  </si>
  <si>
    <t>6100217680</t>
  </si>
  <si>
    <t>Мероприятия по разработке проектно-сметной документации на проведение ремонтных работ организаций дошкольного образования</t>
  </si>
  <si>
    <t>6100217690</t>
  </si>
  <si>
    <t>Мероприятия по разработке проектно-сметной документации на проведение ремонтных работ организаций общего образования</t>
  </si>
  <si>
    <t>6100217700</t>
  </si>
  <si>
    <t>Софинансирование мероприятий по реновации организаций общего образования</t>
  </si>
  <si>
    <t>6100217730</t>
  </si>
  <si>
    <t>Мероприятия по проверке сметной стоимости на проведение ремонтных работ организаций образования</t>
  </si>
  <si>
    <t>6100217740</t>
  </si>
  <si>
    <t>Ремонт участка трубопровода канализационных сетей по адресу: г.Кировск БПС д.6</t>
  </si>
  <si>
    <t>6100270264</t>
  </si>
  <si>
    <t>Мероприятия, направленные на безаварийную работу объектов водоснабжения и водоотведения (Ремонт водопроводной сети по адресу: г. Отрадное, ул. Комсомольская)</t>
  </si>
  <si>
    <t>6100270265</t>
  </si>
  <si>
    <t>Мероприятия, направленные на безаварийную работу объектов водоснабжения и водоотведения (Ремонт канализационной сети по адресу: г. Отрадное, ул. Комсомольская)</t>
  </si>
  <si>
    <t>6100270350</t>
  </si>
  <si>
    <t>Капитальный ремонт объектов культуры городских поселений Ленинградской области</t>
  </si>
  <si>
    <t>61002S0261</t>
  </si>
  <si>
    <t>Мероприятия, направленные на безаварийную работу объектов водоснабжения и водоотведения (Ремонт участка водопровода протяженностью 3200 м от ул. Невская до Лесного переулка, далее по Лесному переулку до 2-й линии, далее по 2-й линии до 3-го Советского проспекта, далее по 3-му Советскому проспекту до 1-й линии, далее по 1-й линии до 4-го Советского проспекта, далее по 4-му Советскому проспекту до ул. Безымянная в г. Отрадное)</t>
  </si>
  <si>
    <t>61002S0262</t>
  </si>
  <si>
    <t>Мероприятия, направленные на безаварийную работу объектов водоснабжения и водоотведения (Ремонт водопровода протяженностью 1800 м от пересечения ул. Безымянной и 3-го Советского проспекта по 3-му Советскому проспекту до пересечения с 12-ой линией, далее по 12-ой линии до пересечения со 2-ым Советским проспектом в г. Отрадное)</t>
  </si>
  <si>
    <t>61002S0350</t>
  </si>
  <si>
    <t>61002S4300</t>
  </si>
  <si>
    <t>Реновация организаций общего образования</t>
  </si>
  <si>
    <t>61002S4301</t>
  </si>
  <si>
    <t>Реновация организаций общего образования (МБОУ "Назиевская СОШ")</t>
  </si>
  <si>
    <t>6200000000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</si>
  <si>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</si>
  <si>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</si>
  <si>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</si>
  <si>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</si>
  <si>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</si>
  <si>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6200170140</t>
  </si>
  <si>
    <t>Капитальный ремонт и ремонт автомобильных дорог общего пользования местного значения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</si>
  <si>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</si>
  <si>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</si>
  <si>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</si>
  <si>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</si>
  <si>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</si>
  <si>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</si>
  <si>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</si>
  <si>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</si>
  <si>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реализованного молока (высшего, 1 сорта)"</t>
  </si>
  <si>
    <t>6320106270</t>
  </si>
  <si>
    <t>Субсидии на возмещение части затрат на 1 литр реализованного товарного молока (высшего, 1 сорта)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</si>
  <si>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</si>
  <si>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</si>
  <si>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</si>
  <si>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</si>
  <si>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</si>
  <si>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</si>
  <si>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6340000000</t>
  </si>
  <si>
    <t>Подпрограмма "Устойчивое развитие сельских территорий Кировского района Ленинградской области"</t>
  </si>
  <si>
    <t>6340100000</t>
  </si>
  <si>
    <t>Основное мероприятие "Предоставление социальных выплат на строительство (приобретение) жилья в сельской местности гражданам, проживающим в сельской местности, а также молодым семьям и молодым специалистам, проживающим и работающим в сельской местности"</t>
  </si>
  <si>
    <t>6340103350</t>
  </si>
  <si>
    <t>Улучшение жилищных условий граждан, проживающих в сельской местности, а также молодым семьям и молодым специалистам, проживающим и работающим в сельской местности, с участием средств федерального, областного бюджетов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</si>
  <si>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</si>
  <si>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</si>
  <si>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</si>
  <si>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6350106240</t>
  </si>
  <si>
    <t>Субсидии на оказание несвязанной поддержки сельскохозяйственным товаропроизводителям в области растениеводства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</si>
  <si>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</si>
  <si>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</si>
  <si>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</si>
  <si>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</si>
  <si>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</si>
  <si>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</si>
  <si>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</si>
  <si>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</si>
  <si>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</si>
  <si>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Дотации на выравнивание бюджетной обеспеченности поселений за счет средств областного бюджета</t>
  </si>
  <si>
    <t>6500400000</t>
  </si>
  <si>
    <t>Основное мероприятие "Развитие и поддержка информационных технологий, обеспечивающих бюджетный процесс, обеспечение бюджетного процесса высоко технологичной унифицированной надежной информационной инфраструктурой"</t>
  </si>
  <si>
    <t>6500470100</t>
  </si>
  <si>
    <t>Развитие и поддержка информационных технологий, обеспечивающих бюджетный процесс</t>
  </si>
  <si>
    <t>65004S0100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</si>
  <si>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</si>
  <si>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</si>
  <si>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</si>
  <si>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</si>
  <si>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</si>
  <si>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</si>
  <si>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</si>
  <si>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</si>
  <si>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</si>
  <si>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</si>
  <si>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6600200000</t>
  </si>
  <si>
    <t>Основное мероприятие "Разработка, изготовление, распространение памяток и брошюр по действиям населения в чрезвычайных ситуациях"</t>
  </si>
  <si>
    <t>6600213560</t>
  </si>
  <si>
    <t>Разработка, изготовление, распространение памяток и брошюр по действиям населения в ЧС</t>
  </si>
  <si>
    <t>6600300000</t>
  </si>
  <si>
    <t>Основное мероприятие Проведение мероприятий по созданию аппаратно-программного комплекса "Безопасный город " на территории муниципального района</t>
  </si>
  <si>
    <t>6600313430</t>
  </si>
  <si>
    <t>Проведение мероприятий по созданию аппаратно-программного комплекса "Безопасный город " на территории муниципального района</t>
  </si>
  <si>
    <t>6600400000</t>
  </si>
  <si>
    <t>Основное мероприятие "Развитие местной системы оповещения"</t>
  </si>
  <si>
    <t>6600413150</t>
  </si>
  <si>
    <t>Развитие местной системы оповещения Кировского муниципального района Ленинградской области</t>
  </si>
  <si>
    <t>6600500000</t>
  </si>
  <si>
    <t>Основное мероприятие "Приобретение летательного беспилотного аппарата"</t>
  </si>
  <si>
    <t>6600513180</t>
  </si>
  <si>
    <t>Приобретение летательного беспилотного аппарата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</si>
  <si>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</si>
  <si>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</si>
  <si>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</si>
  <si>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</si>
  <si>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</si>
  <si>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</si>
  <si>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</si>
  <si>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</si>
  <si>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Наименование программы, подпрограммы, мероприятия</t>
  </si>
  <si>
    <t>% исполнения</t>
  </si>
  <si>
    <t>в том числе: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</si>
  <si>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</si>
  <si>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</si>
  <si>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</si>
  <si>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Основное мероприятие "Развитие отрасли растениеводства Кировского района Ленинградской области"</t>
  </si>
  <si>
    <t>Отчет о выполнении муниципальных программ Кировского муниципального района Ленинградской области</t>
  </si>
  <si>
    <t>за 1 квартал 2017 года</t>
  </si>
  <si>
    <t>Исполнение     ( руб.)</t>
  </si>
  <si>
    <t>Объем финансирования на 2017 год ( руб.)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</si>
</sst>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0.0%"/>
  </numFmts>
  <fonts count="42">
    <font>
      <sz val="10"/>
      <name val="Arial"/>
      <family val="0"/>
    </font>
    <font>
      <b/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vertical="center"/>
    </xf>
    <xf numFmtId="182" fontId="2" fillId="0" borderId="13" xfId="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vertical="center"/>
    </xf>
    <xf numFmtId="182" fontId="2" fillId="0" borderId="14" xfId="0" applyNumberFormat="1" applyFont="1" applyFill="1" applyBorder="1" applyAlignment="1">
      <alignment vertical="center"/>
    </xf>
    <xf numFmtId="182" fontId="3" fillId="0" borderId="15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wrapText="1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lef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4" fontId="3" fillId="0" borderId="20" xfId="0" applyNumberFormat="1" applyFont="1" applyBorder="1" applyAlignment="1" applyProtection="1">
      <alignment horizontal="right" vertical="center" wrapText="1"/>
      <protection/>
    </xf>
    <xf numFmtId="181" fontId="3" fillId="0" borderId="20" xfId="0" applyNumberFormat="1" applyFont="1" applyBorder="1" applyAlignment="1" applyProtection="1">
      <alignment horizontal="left" vertical="center" wrapText="1"/>
      <protection/>
    </xf>
    <xf numFmtId="181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182" fontId="2" fillId="0" borderId="15" xfId="0" applyNumberFormat="1" applyFont="1" applyFill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182" fontId="2" fillId="0" borderId="17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vertical="center"/>
    </xf>
    <xf numFmtId="49" fontId="2" fillId="3" borderId="18" xfId="0" applyNumberFormat="1" applyFont="1" applyFill="1" applyBorder="1" applyAlignment="1" applyProtection="1">
      <alignment horizontal="center" vertical="center" wrapText="1"/>
      <protection/>
    </xf>
    <xf numFmtId="49" fontId="2" fillId="3" borderId="19" xfId="0" applyNumberFormat="1" applyFont="1" applyFill="1" applyBorder="1" applyAlignment="1" applyProtection="1">
      <alignment horizontal="left" vertical="center" wrapText="1"/>
      <protection/>
    </xf>
    <xf numFmtId="4" fontId="2" fillId="3" borderId="19" xfId="0" applyNumberFormat="1" applyFont="1" applyFill="1" applyBorder="1" applyAlignment="1" applyProtection="1">
      <alignment horizontal="right" vertical="center" wrapText="1"/>
      <protection/>
    </xf>
    <xf numFmtId="182" fontId="2" fillId="3" borderId="14" xfId="0" applyNumberFormat="1" applyFont="1" applyFill="1" applyBorder="1" applyAlignment="1">
      <alignment vertical="center"/>
    </xf>
    <xf numFmtId="182" fontId="2" fillId="3" borderId="13" xfId="0" applyNumberFormat="1" applyFont="1" applyFill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49" fontId="2" fillId="3" borderId="18" xfId="0" applyNumberFormat="1" applyFont="1" applyFill="1" applyBorder="1" applyAlignment="1" applyProtection="1">
      <alignment horizontal="center"/>
      <protection/>
    </xf>
    <xf numFmtId="49" fontId="2" fillId="3" borderId="19" xfId="0" applyNumberFormat="1" applyFont="1" applyFill="1" applyBorder="1" applyAlignment="1" applyProtection="1">
      <alignment horizontal="left"/>
      <protection/>
    </xf>
    <xf numFmtId="4" fontId="2" fillId="3" borderId="19" xfId="0" applyNumberFormat="1" applyFont="1" applyFill="1" applyBorder="1" applyAlignment="1" applyProtection="1">
      <alignment horizontal="right"/>
      <protection/>
    </xf>
    <xf numFmtId="182" fontId="3" fillId="3" borderId="14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lef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181" fontId="3" fillId="0" borderId="20" xfId="0" applyNumberFormat="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182" fontId="3" fillId="0" borderId="13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182" fontId="3" fillId="0" borderId="24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 applyProtection="1">
      <alignment horizontal="left" vertical="center" wrapText="1"/>
      <protection/>
    </xf>
    <xf numFmtId="182" fontId="3" fillId="0" borderId="25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9" xfId="0" applyNumberFormat="1" applyFont="1" applyFill="1" applyBorder="1" applyAlignment="1" applyProtection="1">
      <alignment horizontal="left"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63"/>
  <sheetViews>
    <sheetView showGridLines="0" tabSelected="1" zoomScalePageLayoutView="0" workbookViewId="0" topLeftCell="A230">
      <selection activeCell="C8" sqref="C8"/>
    </sheetView>
  </sheetViews>
  <sheetFormatPr defaultColWidth="8.8515625" defaultRowHeight="12.75" customHeight="1" outlineLevelRow="7"/>
  <cols>
    <col min="1" max="1" width="12.421875" style="11" customWidth="1"/>
    <col min="2" max="2" width="62.140625" style="11" customWidth="1"/>
    <col min="3" max="3" width="15.421875" style="11" customWidth="1"/>
    <col min="4" max="4" width="11.57421875" style="11" customWidth="1"/>
    <col min="5" max="6" width="9.140625" style="11" customWidth="1"/>
    <col min="7" max="7" width="13.140625" style="11" customWidth="1"/>
    <col min="8" max="10" width="9.140625" style="11" customWidth="1"/>
    <col min="11" max="16384" width="8.8515625" style="11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2"/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67" t="s">
        <v>626</v>
      </c>
      <c r="B3" s="67"/>
      <c r="C3" s="67"/>
      <c r="D3" s="67"/>
      <c r="E3" s="67"/>
      <c r="F3" s="13"/>
      <c r="G3" s="13"/>
      <c r="H3" s="13"/>
      <c r="I3" s="13"/>
      <c r="J3" s="13"/>
    </row>
    <row r="4" spans="1:10" ht="13.5">
      <c r="A4" s="68" t="s">
        <v>627</v>
      </c>
      <c r="B4" s="68"/>
      <c r="C4" s="68"/>
      <c r="D4" s="68"/>
      <c r="E4" s="68"/>
      <c r="F4" s="13"/>
      <c r="G4" s="14"/>
      <c r="H4" s="14"/>
      <c r="I4" s="13"/>
      <c r="J4" s="13"/>
    </row>
    <row r="5" spans="1:10" ht="12.75">
      <c r="A5" s="15"/>
      <c r="B5" s="15"/>
      <c r="C5" s="15"/>
      <c r="D5" s="15"/>
      <c r="E5" s="15"/>
      <c r="F5" s="15"/>
      <c r="G5" s="15"/>
      <c r="H5" s="15"/>
      <c r="I5" s="10"/>
      <c r="J5" s="10"/>
    </row>
    <row r="6" spans="1:5" ht="33">
      <c r="A6" s="1" t="s">
        <v>0</v>
      </c>
      <c r="B6" s="1" t="s">
        <v>619</v>
      </c>
      <c r="C6" s="1" t="s">
        <v>629</v>
      </c>
      <c r="D6" s="1" t="s">
        <v>628</v>
      </c>
      <c r="E6" s="2" t="s">
        <v>620</v>
      </c>
    </row>
    <row r="7" spans="1:5" ht="12.75" hidden="1">
      <c r="A7" s="16" t="s">
        <v>1</v>
      </c>
      <c r="B7" s="17"/>
      <c r="C7" s="18">
        <v>2023303844.06</v>
      </c>
      <c r="D7" s="18">
        <v>413405419.37</v>
      </c>
      <c r="E7" s="3">
        <f aca="true" t="shared" si="0" ref="E7:E90">D7/C7</f>
        <v>0.20432196606736674</v>
      </c>
    </row>
    <row r="8" spans="1:5" ht="21">
      <c r="A8" s="36" t="s">
        <v>2</v>
      </c>
      <c r="B8" s="37" t="s">
        <v>3</v>
      </c>
      <c r="C8" s="38">
        <v>1419777345.11</v>
      </c>
      <c r="D8" s="38">
        <v>329450862.77</v>
      </c>
      <c r="E8" s="40">
        <f t="shared" si="0"/>
        <v>0.23204403416119812</v>
      </c>
    </row>
    <row r="9" spans="1:5" ht="21" outlineLevel="1">
      <c r="A9" s="36" t="s">
        <v>4</v>
      </c>
      <c r="B9" s="37" t="s">
        <v>5</v>
      </c>
      <c r="C9" s="38">
        <v>166642856.65</v>
      </c>
      <c r="D9" s="38">
        <v>40258400.62</v>
      </c>
      <c r="E9" s="40">
        <f t="shared" si="0"/>
        <v>0.24158491656533898</v>
      </c>
    </row>
    <row r="10" spans="1:5" ht="12.75" outlineLevel="1">
      <c r="A10" s="27"/>
      <c r="B10" s="28" t="s">
        <v>621</v>
      </c>
      <c r="C10" s="29"/>
      <c r="D10" s="29"/>
      <c r="E10" s="30"/>
    </row>
    <row r="11" spans="1:5" ht="12.75" outlineLevel="1">
      <c r="A11" s="31"/>
      <c r="B11" s="32" t="s">
        <v>622</v>
      </c>
      <c r="C11" s="33"/>
      <c r="D11" s="33"/>
      <c r="E11" s="34"/>
    </row>
    <row r="12" spans="1:5" ht="12.75" outlineLevel="1">
      <c r="A12" s="31"/>
      <c r="B12" s="32" t="s">
        <v>623</v>
      </c>
      <c r="C12" s="33">
        <f>C21+C27+C30</f>
        <v>20034200</v>
      </c>
      <c r="D12" s="33">
        <f>D21+D27+D30</f>
        <v>2830072.06</v>
      </c>
      <c r="E12" s="34">
        <f>D12/C12</f>
        <v>0.1412620449032155</v>
      </c>
    </row>
    <row r="13" spans="1:5" ht="12.75" outlineLevel="1">
      <c r="A13" s="27"/>
      <c r="B13" s="28" t="s">
        <v>624</v>
      </c>
      <c r="C13" s="29">
        <f>C9-C12</f>
        <v>146608656.65</v>
      </c>
      <c r="D13" s="29">
        <f>D9-D12</f>
        <v>37428328.559999995</v>
      </c>
      <c r="E13" s="35">
        <f>D13/C13</f>
        <v>0.25529412392989137</v>
      </c>
    </row>
    <row r="14" spans="1:5" ht="21" outlineLevel="2">
      <c r="A14" s="19" t="s">
        <v>6</v>
      </c>
      <c r="B14" s="20" t="s">
        <v>7</v>
      </c>
      <c r="C14" s="21">
        <v>142717038.49</v>
      </c>
      <c r="D14" s="21">
        <v>36579458.18</v>
      </c>
      <c r="E14" s="4">
        <f t="shared" si="0"/>
        <v>0.25630757593504205</v>
      </c>
    </row>
    <row r="15" spans="1:5" ht="12.75" outlineLevel="7">
      <c r="A15" s="22" t="s">
        <v>8</v>
      </c>
      <c r="B15" s="23" t="s">
        <v>9</v>
      </c>
      <c r="C15" s="24">
        <v>6519838.49</v>
      </c>
      <c r="D15" s="24">
        <v>1271502.42</v>
      </c>
      <c r="E15" s="8">
        <f t="shared" si="0"/>
        <v>0.19502053953486811</v>
      </c>
    </row>
    <row r="16" spans="1:5" ht="12.75" outlineLevel="7">
      <c r="A16" s="22" t="s">
        <v>10</v>
      </c>
      <c r="B16" s="23" t="s">
        <v>11</v>
      </c>
      <c r="C16" s="24">
        <v>134077200</v>
      </c>
      <c r="D16" s="24">
        <v>34485897.76</v>
      </c>
      <c r="E16" s="9">
        <f t="shared" si="0"/>
        <v>0.2572092627232669</v>
      </c>
    </row>
    <row r="17" spans="1:5" ht="31.5" outlineLevel="7">
      <c r="A17" s="22" t="s">
        <v>12</v>
      </c>
      <c r="B17" s="23" t="s">
        <v>13</v>
      </c>
      <c r="C17" s="24">
        <v>2120000</v>
      </c>
      <c r="D17" s="24">
        <v>822058</v>
      </c>
      <c r="E17" s="7">
        <f t="shared" si="0"/>
        <v>0.3877632075471698</v>
      </c>
    </row>
    <row r="18" spans="1:5" ht="12.75" outlineLevel="2">
      <c r="A18" s="19" t="s">
        <v>14</v>
      </c>
      <c r="B18" s="20" t="s">
        <v>15</v>
      </c>
      <c r="C18" s="21">
        <v>3842618.16</v>
      </c>
      <c r="D18" s="21">
        <v>848870.38</v>
      </c>
      <c r="E18" s="6">
        <f t="shared" si="0"/>
        <v>0.22090937601773056</v>
      </c>
    </row>
    <row r="19" spans="1:5" ht="12.75" outlineLevel="7">
      <c r="A19" s="22" t="s">
        <v>16</v>
      </c>
      <c r="B19" s="23" t="s">
        <v>17</v>
      </c>
      <c r="C19" s="24">
        <v>300000</v>
      </c>
      <c r="D19" s="24">
        <v>0</v>
      </c>
      <c r="E19" s="8">
        <f t="shared" si="0"/>
        <v>0</v>
      </c>
    </row>
    <row r="20" spans="1:5" ht="21" outlineLevel="7">
      <c r="A20" s="22" t="s">
        <v>18</v>
      </c>
      <c r="B20" s="23" t="s">
        <v>19</v>
      </c>
      <c r="C20" s="24">
        <v>190000</v>
      </c>
      <c r="D20" s="24">
        <v>0</v>
      </c>
      <c r="E20" s="9">
        <f t="shared" si="0"/>
        <v>0</v>
      </c>
    </row>
    <row r="21" spans="1:5" ht="31.5" outlineLevel="7">
      <c r="A21" s="22" t="s">
        <v>20</v>
      </c>
      <c r="B21" s="23" t="s">
        <v>21</v>
      </c>
      <c r="C21" s="24">
        <v>100000</v>
      </c>
      <c r="D21" s="24">
        <v>0</v>
      </c>
      <c r="E21" s="9">
        <f t="shared" si="0"/>
        <v>0</v>
      </c>
    </row>
    <row r="22" spans="1:5" ht="12.75" outlineLevel="7">
      <c r="A22" s="22" t="s">
        <v>22</v>
      </c>
      <c r="B22" s="23" t="s">
        <v>23</v>
      </c>
      <c r="C22" s="24">
        <v>2536461.73</v>
      </c>
      <c r="D22" s="24">
        <v>761061.18</v>
      </c>
      <c r="E22" s="9">
        <f t="shared" si="0"/>
        <v>0.3000483590974582</v>
      </c>
    </row>
    <row r="23" spans="1:5" ht="21" outlineLevel="7">
      <c r="A23" s="22" t="s">
        <v>24</v>
      </c>
      <c r="B23" s="23" t="s">
        <v>25</v>
      </c>
      <c r="C23" s="24">
        <v>706156.43</v>
      </c>
      <c r="D23" s="24">
        <v>87809.2</v>
      </c>
      <c r="E23" s="9">
        <f t="shared" si="0"/>
        <v>0.12434808531021943</v>
      </c>
    </row>
    <row r="24" spans="1:5" ht="31.5" outlineLevel="7">
      <c r="A24" s="22" t="s">
        <v>26</v>
      </c>
      <c r="B24" s="23" t="s">
        <v>21</v>
      </c>
      <c r="C24" s="24">
        <v>10000</v>
      </c>
      <c r="D24" s="24">
        <v>0</v>
      </c>
      <c r="E24" s="7">
        <f t="shared" si="0"/>
        <v>0</v>
      </c>
    </row>
    <row r="25" spans="1:5" ht="12.75" outlineLevel="2">
      <c r="A25" s="19" t="s">
        <v>27</v>
      </c>
      <c r="B25" s="20" t="s">
        <v>28</v>
      </c>
      <c r="C25" s="21">
        <v>399000</v>
      </c>
      <c r="D25" s="21">
        <v>0</v>
      </c>
      <c r="E25" s="6">
        <f t="shared" si="0"/>
        <v>0</v>
      </c>
    </row>
    <row r="26" spans="1:5" ht="12.75" outlineLevel="7">
      <c r="A26" s="22" t="s">
        <v>29</v>
      </c>
      <c r="B26" s="23" t="s">
        <v>30</v>
      </c>
      <c r="C26" s="24">
        <v>124000</v>
      </c>
      <c r="D26" s="24">
        <v>0</v>
      </c>
      <c r="E26" s="8">
        <f t="shared" si="0"/>
        <v>0</v>
      </c>
    </row>
    <row r="27" spans="1:5" ht="52.5" outlineLevel="7">
      <c r="A27" s="22" t="s">
        <v>31</v>
      </c>
      <c r="B27" s="25" t="s">
        <v>32</v>
      </c>
      <c r="C27" s="24">
        <v>250000</v>
      </c>
      <c r="D27" s="24">
        <v>0</v>
      </c>
      <c r="E27" s="9">
        <f t="shared" si="0"/>
        <v>0</v>
      </c>
    </row>
    <row r="28" spans="1:5" ht="52.5" outlineLevel="7">
      <c r="A28" s="22" t="s">
        <v>33</v>
      </c>
      <c r="B28" s="25" t="s">
        <v>32</v>
      </c>
      <c r="C28" s="24">
        <v>25000</v>
      </c>
      <c r="D28" s="24">
        <v>0</v>
      </c>
      <c r="E28" s="7">
        <f t="shared" si="0"/>
        <v>0</v>
      </c>
    </row>
    <row r="29" spans="1:5" ht="12.75" outlineLevel="2">
      <c r="A29" s="19" t="s">
        <v>34</v>
      </c>
      <c r="B29" s="20" t="s">
        <v>35</v>
      </c>
      <c r="C29" s="21">
        <v>19684200</v>
      </c>
      <c r="D29" s="21">
        <v>2830072.06</v>
      </c>
      <c r="E29" s="6">
        <f t="shared" si="0"/>
        <v>0.14377379116245517</v>
      </c>
    </row>
    <row r="30" spans="1:5" ht="31.5" outlineLevel="7">
      <c r="A30" s="22" t="s">
        <v>36</v>
      </c>
      <c r="B30" s="23" t="s">
        <v>37</v>
      </c>
      <c r="C30" s="24">
        <v>19684200</v>
      </c>
      <c r="D30" s="24">
        <v>2830072.06</v>
      </c>
      <c r="E30" s="5">
        <f t="shared" si="0"/>
        <v>0.14377379116245517</v>
      </c>
    </row>
    <row r="31" spans="1:5" ht="21" outlineLevel="1">
      <c r="A31" s="36" t="s">
        <v>38</v>
      </c>
      <c r="B31" s="37" t="s">
        <v>39</v>
      </c>
      <c r="C31" s="38">
        <v>130924158.46</v>
      </c>
      <c r="D31" s="38">
        <v>35380038.27</v>
      </c>
      <c r="E31" s="39">
        <f t="shared" si="0"/>
        <v>0.2702330775783396</v>
      </c>
    </row>
    <row r="32" spans="1:5" ht="12.75" outlineLevel="1">
      <c r="A32" s="27"/>
      <c r="B32" s="28" t="s">
        <v>621</v>
      </c>
      <c r="C32" s="29"/>
      <c r="D32" s="29"/>
      <c r="E32" s="6"/>
    </row>
    <row r="33" spans="1:5" ht="12.75" outlineLevel="1">
      <c r="A33" s="31"/>
      <c r="B33" s="32" t="s">
        <v>622</v>
      </c>
      <c r="C33" s="33"/>
      <c r="D33" s="33"/>
      <c r="E33" s="34"/>
    </row>
    <row r="34" spans="1:5" ht="12.75" outlineLevel="1">
      <c r="A34" s="31"/>
      <c r="B34" s="32" t="s">
        <v>623</v>
      </c>
      <c r="C34" s="33">
        <f>C42</f>
        <v>400000</v>
      </c>
      <c r="D34" s="33">
        <f>D42</f>
        <v>0</v>
      </c>
      <c r="E34" s="3"/>
    </row>
    <row r="35" spans="1:5" ht="12.75" outlineLevel="1">
      <c r="A35" s="27"/>
      <c r="B35" s="28" t="s">
        <v>624</v>
      </c>
      <c r="C35" s="29">
        <f>C31-C34</f>
        <v>130524158.46</v>
      </c>
      <c r="D35" s="29">
        <f>D31-D34</f>
        <v>35380038.27</v>
      </c>
      <c r="E35" s="3">
        <f>D35/C35</f>
        <v>0.2710612248907351</v>
      </c>
    </row>
    <row r="36" spans="1:5" ht="12.75" outlineLevel="2">
      <c r="A36" s="19" t="s">
        <v>40</v>
      </c>
      <c r="B36" s="20" t="s">
        <v>41</v>
      </c>
      <c r="C36" s="21">
        <v>128282158.46</v>
      </c>
      <c r="D36" s="21">
        <v>35380038.27</v>
      </c>
      <c r="E36" s="6">
        <f t="shared" si="0"/>
        <v>0.27579858878841634</v>
      </c>
    </row>
    <row r="37" spans="1:5" ht="12.75" outlineLevel="7">
      <c r="A37" s="22" t="s">
        <v>42</v>
      </c>
      <c r="B37" s="23" t="s">
        <v>9</v>
      </c>
      <c r="C37" s="24">
        <v>68067256.46</v>
      </c>
      <c r="D37" s="24">
        <v>15699508.73</v>
      </c>
      <c r="E37" s="8">
        <f t="shared" si="0"/>
        <v>0.2306470033682918</v>
      </c>
    </row>
    <row r="38" spans="1:5" ht="12.75" outlineLevel="7">
      <c r="A38" s="22" t="s">
        <v>43</v>
      </c>
      <c r="B38" s="23" t="s">
        <v>11</v>
      </c>
      <c r="C38" s="24">
        <v>51322602</v>
      </c>
      <c r="D38" s="24">
        <v>17770189.76</v>
      </c>
      <c r="E38" s="9">
        <f t="shared" si="0"/>
        <v>0.3462449109653482</v>
      </c>
    </row>
    <row r="39" spans="1:5" ht="12.75" outlineLevel="7">
      <c r="A39" s="22" t="s">
        <v>44</v>
      </c>
      <c r="B39" s="23" t="s">
        <v>45</v>
      </c>
      <c r="C39" s="24">
        <v>8892300</v>
      </c>
      <c r="D39" s="24">
        <v>1910339.78</v>
      </c>
      <c r="E39" s="7">
        <f t="shared" si="0"/>
        <v>0.2148307839366643</v>
      </c>
    </row>
    <row r="40" spans="1:5" ht="12.75" outlineLevel="2">
      <c r="A40" s="19" t="s">
        <v>46</v>
      </c>
      <c r="B40" s="20" t="s">
        <v>47</v>
      </c>
      <c r="C40" s="21">
        <v>2005000</v>
      </c>
      <c r="D40" s="21">
        <v>0</v>
      </c>
      <c r="E40" s="6">
        <f t="shared" si="0"/>
        <v>0</v>
      </c>
    </row>
    <row r="41" spans="1:5" ht="12.75" outlineLevel="7">
      <c r="A41" s="22" t="s">
        <v>48</v>
      </c>
      <c r="B41" s="23" t="s">
        <v>49</v>
      </c>
      <c r="C41" s="24">
        <v>260000</v>
      </c>
      <c r="D41" s="24">
        <v>0</v>
      </c>
      <c r="E41" s="8">
        <f t="shared" si="0"/>
        <v>0</v>
      </c>
    </row>
    <row r="42" spans="1:5" ht="42" outlineLevel="7">
      <c r="A42" s="22" t="s">
        <v>50</v>
      </c>
      <c r="B42" s="25" t="s">
        <v>51</v>
      </c>
      <c r="C42" s="24">
        <v>400000</v>
      </c>
      <c r="D42" s="24">
        <v>0</v>
      </c>
      <c r="E42" s="9">
        <f t="shared" si="0"/>
        <v>0</v>
      </c>
    </row>
    <row r="43" spans="1:5" ht="42" outlineLevel="7">
      <c r="A43" s="22" t="s">
        <v>52</v>
      </c>
      <c r="B43" s="25" t="s">
        <v>51</v>
      </c>
      <c r="C43" s="24">
        <v>40000</v>
      </c>
      <c r="D43" s="24">
        <v>0</v>
      </c>
      <c r="E43" s="9">
        <f t="shared" si="0"/>
        <v>0</v>
      </c>
    </row>
    <row r="44" spans="1:5" ht="21" outlineLevel="7">
      <c r="A44" s="22" t="s">
        <v>53</v>
      </c>
      <c r="B44" s="23" t="s">
        <v>54</v>
      </c>
      <c r="C44" s="24">
        <v>1305000</v>
      </c>
      <c r="D44" s="24">
        <v>0</v>
      </c>
      <c r="E44" s="7">
        <f t="shared" si="0"/>
        <v>0</v>
      </c>
    </row>
    <row r="45" spans="1:5" ht="12.75" outlineLevel="2">
      <c r="A45" s="19" t="s">
        <v>55</v>
      </c>
      <c r="B45" s="20" t="s">
        <v>56</v>
      </c>
      <c r="C45" s="21">
        <v>637000</v>
      </c>
      <c r="D45" s="21">
        <v>0</v>
      </c>
      <c r="E45" s="6">
        <f t="shared" si="0"/>
        <v>0</v>
      </c>
    </row>
    <row r="46" spans="1:5" ht="21" outlineLevel="7">
      <c r="A46" s="22" t="s">
        <v>57</v>
      </c>
      <c r="B46" s="23" t="s">
        <v>58</v>
      </c>
      <c r="C46" s="24">
        <v>297000</v>
      </c>
      <c r="D46" s="24">
        <v>0</v>
      </c>
      <c r="E46" s="8">
        <f t="shared" si="0"/>
        <v>0</v>
      </c>
    </row>
    <row r="47" spans="1:5" ht="12.75" outlineLevel="7">
      <c r="A47" s="22" t="s">
        <v>59</v>
      </c>
      <c r="B47" s="23" t="s">
        <v>60</v>
      </c>
      <c r="C47" s="24">
        <v>60000</v>
      </c>
      <c r="D47" s="24">
        <v>0</v>
      </c>
      <c r="E47" s="9">
        <f t="shared" si="0"/>
        <v>0</v>
      </c>
    </row>
    <row r="48" spans="1:5" ht="12.75" outlineLevel="7">
      <c r="A48" s="22" t="s">
        <v>61</v>
      </c>
      <c r="B48" s="23" t="s">
        <v>62</v>
      </c>
      <c r="C48" s="24">
        <v>280000</v>
      </c>
      <c r="D48" s="24">
        <v>0</v>
      </c>
      <c r="E48" s="7">
        <f t="shared" si="0"/>
        <v>0</v>
      </c>
    </row>
    <row r="49" spans="1:5" ht="21" outlineLevel="1">
      <c r="A49" s="36" t="s">
        <v>63</v>
      </c>
      <c r="B49" s="37" t="s">
        <v>64</v>
      </c>
      <c r="C49" s="38">
        <v>119964900</v>
      </c>
      <c r="D49" s="38">
        <v>30134571.64</v>
      </c>
      <c r="E49" s="39">
        <f t="shared" si="0"/>
        <v>0.2511949048429999</v>
      </c>
    </row>
    <row r="50" spans="1:5" ht="12.75" outlineLevel="1">
      <c r="A50" s="27"/>
      <c r="B50" s="28" t="s">
        <v>621</v>
      </c>
      <c r="C50" s="29"/>
      <c r="D50" s="29"/>
      <c r="E50" s="6"/>
    </row>
    <row r="51" spans="1:5" ht="12.75" outlineLevel="1">
      <c r="A51" s="31"/>
      <c r="B51" s="32" t="s">
        <v>622</v>
      </c>
      <c r="C51" s="33"/>
      <c r="D51" s="33"/>
      <c r="E51" s="34"/>
    </row>
    <row r="52" spans="1:5" ht="12.75" outlineLevel="1">
      <c r="A52" s="31"/>
      <c r="B52" s="32" t="s">
        <v>623</v>
      </c>
      <c r="C52" s="33"/>
      <c r="D52" s="33"/>
      <c r="E52" s="3"/>
    </row>
    <row r="53" spans="1:5" ht="12.75" outlineLevel="1">
      <c r="A53" s="27"/>
      <c r="B53" s="28" t="s">
        <v>624</v>
      </c>
      <c r="C53" s="29">
        <f>C49-C52</f>
        <v>119964900</v>
      </c>
      <c r="D53" s="29">
        <f>D49-D52</f>
        <v>30134571.64</v>
      </c>
      <c r="E53" s="3">
        <f>D53/C53</f>
        <v>0.2511949048429999</v>
      </c>
    </row>
    <row r="54" spans="1:5" ht="12.75" outlineLevel="2">
      <c r="A54" s="19" t="s">
        <v>65</v>
      </c>
      <c r="B54" s="20" t="s">
        <v>66</v>
      </c>
      <c r="C54" s="21">
        <v>119152900</v>
      </c>
      <c r="D54" s="21">
        <v>30029493.64</v>
      </c>
      <c r="E54" s="6">
        <f t="shared" si="0"/>
        <v>0.25202486586562306</v>
      </c>
    </row>
    <row r="55" spans="1:5" ht="12.75" outlineLevel="7">
      <c r="A55" s="22" t="s">
        <v>67</v>
      </c>
      <c r="B55" s="23" t="s">
        <v>9</v>
      </c>
      <c r="C55" s="24">
        <v>4390900</v>
      </c>
      <c r="D55" s="24">
        <v>789563.43</v>
      </c>
      <c r="E55" s="5">
        <f t="shared" si="0"/>
        <v>0.1798181306793596</v>
      </c>
    </row>
    <row r="56" spans="1:5" ht="12.75" outlineLevel="7">
      <c r="A56" s="22" t="s">
        <v>68</v>
      </c>
      <c r="B56" s="23" t="s">
        <v>11</v>
      </c>
      <c r="C56" s="24">
        <v>114762000</v>
      </c>
      <c r="D56" s="24">
        <v>29239930.21</v>
      </c>
      <c r="E56" s="7">
        <f t="shared" si="0"/>
        <v>0.2547875621721476</v>
      </c>
    </row>
    <row r="57" spans="1:5" ht="12.75" outlineLevel="2">
      <c r="A57" s="19" t="s">
        <v>69</v>
      </c>
      <c r="B57" s="20" t="s">
        <v>70</v>
      </c>
      <c r="C57" s="21">
        <v>312000</v>
      </c>
      <c r="D57" s="21">
        <v>38508</v>
      </c>
      <c r="E57" s="6">
        <f t="shared" si="0"/>
        <v>0.12342307692307693</v>
      </c>
    </row>
    <row r="58" spans="1:5" ht="12.75" outlineLevel="7">
      <c r="A58" s="22" t="s">
        <v>71</v>
      </c>
      <c r="B58" s="23" t="s">
        <v>72</v>
      </c>
      <c r="C58" s="24">
        <v>312000</v>
      </c>
      <c r="D58" s="24">
        <v>38508</v>
      </c>
      <c r="E58" s="5">
        <f t="shared" si="0"/>
        <v>0.12342307692307693</v>
      </c>
    </row>
    <row r="59" spans="1:5" ht="12.75" outlineLevel="2">
      <c r="A59" s="19" t="s">
        <v>73</v>
      </c>
      <c r="B59" s="20" t="s">
        <v>74</v>
      </c>
      <c r="C59" s="21">
        <v>500000</v>
      </c>
      <c r="D59" s="21">
        <v>66570</v>
      </c>
      <c r="E59" s="6">
        <f t="shared" si="0"/>
        <v>0.13314</v>
      </c>
    </row>
    <row r="60" spans="1:5" ht="12.75" outlineLevel="7">
      <c r="A60" s="22" t="s">
        <v>75</v>
      </c>
      <c r="B60" s="23" t="s">
        <v>76</v>
      </c>
      <c r="C60" s="24">
        <v>500000</v>
      </c>
      <c r="D60" s="24">
        <v>66570</v>
      </c>
      <c r="E60" s="5">
        <f t="shared" si="0"/>
        <v>0.13314</v>
      </c>
    </row>
    <row r="61" spans="1:5" ht="21" outlineLevel="1">
      <c r="A61" s="36" t="s">
        <v>77</v>
      </c>
      <c r="B61" s="37" t="s">
        <v>78</v>
      </c>
      <c r="C61" s="38">
        <v>927370300</v>
      </c>
      <c r="D61" s="38">
        <v>215095326.21</v>
      </c>
      <c r="E61" s="39">
        <f t="shared" si="0"/>
        <v>0.2319411417531918</v>
      </c>
    </row>
    <row r="62" spans="1:5" ht="12.75" outlineLevel="1">
      <c r="A62" s="27"/>
      <c r="B62" s="28" t="s">
        <v>621</v>
      </c>
      <c r="C62" s="29"/>
      <c r="D62" s="29"/>
      <c r="E62" s="6"/>
    </row>
    <row r="63" spans="1:5" ht="12.75" outlineLevel="1">
      <c r="A63" s="31"/>
      <c r="B63" s="32" t="s">
        <v>622</v>
      </c>
      <c r="C63" s="33"/>
      <c r="D63" s="33"/>
      <c r="E63" s="34"/>
    </row>
    <row r="64" spans="1:5" ht="12.75" outlineLevel="1">
      <c r="A64" s="31"/>
      <c r="B64" s="32" t="s">
        <v>623</v>
      </c>
      <c r="C64" s="33">
        <f>C67+C68+C74</f>
        <v>921184300</v>
      </c>
      <c r="D64" s="33">
        <f>D67+D68+D74</f>
        <v>214991503.94</v>
      </c>
      <c r="E64" s="34">
        <f>D64/C64</f>
        <v>0.2333859836082747</v>
      </c>
    </row>
    <row r="65" spans="1:5" ht="12.75" outlineLevel="1">
      <c r="A65" s="27"/>
      <c r="B65" s="28" t="s">
        <v>624</v>
      </c>
      <c r="C65" s="29">
        <f>C61-C64</f>
        <v>6186000</v>
      </c>
      <c r="D65" s="29">
        <f>D61-D64</f>
        <v>103822.27000001073</v>
      </c>
      <c r="E65" s="3">
        <f>D65/C65</f>
        <v>0.01678342547688502</v>
      </c>
    </row>
    <row r="66" spans="1:5" ht="21" outlineLevel="2">
      <c r="A66" s="19" t="s">
        <v>79</v>
      </c>
      <c r="B66" s="20" t="s">
        <v>80</v>
      </c>
      <c r="C66" s="21">
        <v>920944300</v>
      </c>
      <c r="D66" s="21">
        <v>214991503.94</v>
      </c>
      <c r="E66" s="6">
        <f t="shared" si="0"/>
        <v>0.23344680448100932</v>
      </c>
    </row>
    <row r="67" spans="1:5" ht="52.5" outlineLevel="7">
      <c r="A67" s="22" t="s">
        <v>81</v>
      </c>
      <c r="B67" s="25" t="s">
        <v>82</v>
      </c>
      <c r="C67" s="24">
        <v>475622500</v>
      </c>
      <c r="D67" s="24">
        <v>108912373.22</v>
      </c>
      <c r="E67" s="5">
        <f t="shared" si="0"/>
        <v>0.22898911052357698</v>
      </c>
    </row>
    <row r="68" spans="1:5" ht="63" outlineLevel="7">
      <c r="A68" s="22" t="s">
        <v>83</v>
      </c>
      <c r="B68" s="25" t="s">
        <v>84</v>
      </c>
      <c r="C68" s="24">
        <v>445321800</v>
      </c>
      <c r="D68" s="24">
        <v>106079130.72</v>
      </c>
      <c r="E68" s="7">
        <f t="shared" si="0"/>
        <v>0.23820780999268393</v>
      </c>
    </row>
    <row r="69" spans="1:5" ht="12.75" outlineLevel="2">
      <c r="A69" s="19" t="s">
        <v>85</v>
      </c>
      <c r="B69" s="20" t="s">
        <v>86</v>
      </c>
      <c r="C69" s="21">
        <v>6306000</v>
      </c>
      <c r="D69" s="21">
        <v>54440</v>
      </c>
      <c r="E69" s="6">
        <f t="shared" si="0"/>
        <v>0.008633047890897558</v>
      </c>
    </row>
    <row r="70" spans="1:5" ht="12.75" outlineLevel="7">
      <c r="A70" s="22" t="s">
        <v>87</v>
      </c>
      <c r="B70" s="23" t="s">
        <v>88</v>
      </c>
      <c r="C70" s="24">
        <v>580000</v>
      </c>
      <c r="D70" s="24">
        <v>54440</v>
      </c>
      <c r="E70" s="8">
        <f t="shared" si="0"/>
        <v>0.09386206896551724</v>
      </c>
    </row>
    <row r="71" spans="1:5" ht="12.75" outlineLevel="7">
      <c r="A71" s="22" t="s">
        <v>89</v>
      </c>
      <c r="B71" s="23" t="s">
        <v>90</v>
      </c>
      <c r="C71" s="24">
        <v>8000</v>
      </c>
      <c r="D71" s="24">
        <v>0</v>
      </c>
      <c r="E71" s="9">
        <f t="shared" si="0"/>
        <v>0</v>
      </c>
    </row>
    <row r="72" spans="1:5" ht="12.75" outlineLevel="7">
      <c r="A72" s="22" t="s">
        <v>91</v>
      </c>
      <c r="B72" s="23" t="s">
        <v>92</v>
      </c>
      <c r="C72" s="24">
        <v>400000</v>
      </c>
      <c r="D72" s="24">
        <v>0</v>
      </c>
      <c r="E72" s="9">
        <f t="shared" si="0"/>
        <v>0</v>
      </c>
    </row>
    <row r="73" spans="1:5" ht="12.75" outlineLevel="7">
      <c r="A73" s="22" t="s">
        <v>93</v>
      </c>
      <c r="B73" s="23" t="s">
        <v>94</v>
      </c>
      <c r="C73" s="24">
        <v>5054000</v>
      </c>
      <c r="D73" s="24">
        <v>0</v>
      </c>
      <c r="E73" s="9">
        <f t="shared" si="0"/>
        <v>0</v>
      </c>
    </row>
    <row r="74" spans="1:5" ht="12.75" outlineLevel="7">
      <c r="A74" s="22" t="s">
        <v>95</v>
      </c>
      <c r="B74" s="23" t="s">
        <v>88</v>
      </c>
      <c r="C74" s="24">
        <v>240000</v>
      </c>
      <c r="D74" s="24">
        <v>0</v>
      </c>
      <c r="E74" s="9">
        <f t="shared" si="0"/>
        <v>0</v>
      </c>
    </row>
    <row r="75" spans="1:5" ht="12.75" outlineLevel="7">
      <c r="A75" s="22" t="s">
        <v>96</v>
      </c>
      <c r="B75" s="23" t="s">
        <v>88</v>
      </c>
      <c r="C75" s="24">
        <v>24000</v>
      </c>
      <c r="D75" s="24">
        <v>0</v>
      </c>
      <c r="E75" s="7">
        <f t="shared" si="0"/>
        <v>0</v>
      </c>
    </row>
    <row r="76" spans="1:5" ht="12.75" outlineLevel="2">
      <c r="A76" s="19" t="s">
        <v>97</v>
      </c>
      <c r="B76" s="20" t="s">
        <v>98</v>
      </c>
      <c r="C76" s="21">
        <v>120000</v>
      </c>
      <c r="D76" s="21">
        <v>49382.27</v>
      </c>
      <c r="E76" s="6">
        <f t="shared" si="0"/>
        <v>0.4115189166666666</v>
      </c>
    </row>
    <row r="77" spans="1:5" ht="12.75" outlineLevel="7">
      <c r="A77" s="22" t="s">
        <v>99</v>
      </c>
      <c r="B77" s="23" t="s">
        <v>100</v>
      </c>
      <c r="C77" s="24">
        <v>120000</v>
      </c>
      <c r="D77" s="24">
        <v>49382.27</v>
      </c>
      <c r="E77" s="5">
        <f t="shared" si="0"/>
        <v>0.4115189166666666</v>
      </c>
    </row>
    <row r="78" spans="1:5" ht="21" outlineLevel="1">
      <c r="A78" s="36" t="s">
        <v>101</v>
      </c>
      <c r="B78" s="37" t="s">
        <v>102</v>
      </c>
      <c r="C78" s="38">
        <v>1316700</v>
      </c>
      <c r="D78" s="38">
        <v>0</v>
      </c>
      <c r="E78" s="39">
        <f t="shared" si="0"/>
        <v>0</v>
      </c>
    </row>
    <row r="79" spans="1:5" ht="12.75" outlineLevel="1">
      <c r="A79" s="27"/>
      <c r="B79" s="28" t="s">
        <v>621</v>
      </c>
      <c r="C79" s="29"/>
      <c r="D79" s="29"/>
      <c r="E79" s="6"/>
    </row>
    <row r="80" spans="1:5" ht="12.75" outlineLevel="1">
      <c r="A80" s="31"/>
      <c r="B80" s="32" t="s">
        <v>622</v>
      </c>
      <c r="C80" s="33"/>
      <c r="D80" s="33"/>
      <c r="E80" s="34"/>
    </row>
    <row r="81" spans="1:5" ht="12.75" outlineLevel="1">
      <c r="A81" s="31"/>
      <c r="B81" s="32" t="s">
        <v>623</v>
      </c>
      <c r="C81" s="33">
        <f>C88+C89+C90</f>
        <v>265600</v>
      </c>
      <c r="D81" s="33">
        <f>D88+D89+D90</f>
        <v>0</v>
      </c>
      <c r="E81" s="3">
        <f>E80</f>
        <v>0</v>
      </c>
    </row>
    <row r="82" spans="1:5" ht="12.75" outlineLevel="1">
      <c r="A82" s="27"/>
      <c r="B82" s="28" t="s">
        <v>624</v>
      </c>
      <c r="C82" s="29">
        <f>C78-C81</f>
        <v>1051100</v>
      </c>
      <c r="D82" s="29">
        <f>D78-D81</f>
        <v>0</v>
      </c>
      <c r="E82" s="3">
        <f>E81</f>
        <v>0</v>
      </c>
    </row>
    <row r="83" spans="1:5" ht="21" outlineLevel="2">
      <c r="A83" s="19" t="s">
        <v>103</v>
      </c>
      <c r="B83" s="20" t="s">
        <v>104</v>
      </c>
      <c r="C83" s="21">
        <v>1316700</v>
      </c>
      <c r="D83" s="21">
        <v>0</v>
      </c>
      <c r="E83" s="6">
        <f t="shared" si="0"/>
        <v>0</v>
      </c>
    </row>
    <row r="84" spans="1:5" ht="21" outlineLevel="7">
      <c r="A84" s="22" t="s">
        <v>105</v>
      </c>
      <c r="B84" s="23" t="s">
        <v>106</v>
      </c>
      <c r="C84" s="24">
        <v>55300</v>
      </c>
      <c r="D84" s="24">
        <v>0</v>
      </c>
      <c r="E84" s="8">
        <f t="shared" si="0"/>
        <v>0</v>
      </c>
    </row>
    <row r="85" spans="1:5" ht="21" outlineLevel="7">
      <c r="A85" s="22" t="s">
        <v>107</v>
      </c>
      <c r="B85" s="23" t="s">
        <v>108</v>
      </c>
      <c r="C85" s="24">
        <v>315680</v>
      </c>
      <c r="D85" s="24">
        <v>0</v>
      </c>
      <c r="E85" s="9">
        <f t="shared" si="0"/>
        <v>0</v>
      </c>
    </row>
    <row r="86" spans="1:5" ht="21" outlineLevel="7">
      <c r="A86" s="22" t="s">
        <v>109</v>
      </c>
      <c r="B86" s="23" t="s">
        <v>110</v>
      </c>
      <c r="C86" s="24">
        <v>345100</v>
      </c>
      <c r="D86" s="24">
        <v>0</v>
      </c>
      <c r="E86" s="9">
        <f t="shared" si="0"/>
        <v>0</v>
      </c>
    </row>
    <row r="87" spans="1:5" ht="12.75" outlineLevel="7">
      <c r="A87" s="22" t="s">
        <v>111</v>
      </c>
      <c r="B87" s="23" t="s">
        <v>112</v>
      </c>
      <c r="C87" s="24">
        <v>308460</v>
      </c>
      <c r="D87" s="24">
        <v>0</v>
      </c>
      <c r="E87" s="9">
        <f t="shared" si="0"/>
        <v>0</v>
      </c>
    </row>
    <row r="88" spans="1:5" ht="31.5" outlineLevel="7">
      <c r="A88" s="22" t="s">
        <v>113</v>
      </c>
      <c r="B88" s="23" t="s">
        <v>114</v>
      </c>
      <c r="C88" s="24">
        <v>204200</v>
      </c>
      <c r="D88" s="24">
        <v>0</v>
      </c>
      <c r="E88" s="9">
        <f t="shared" si="0"/>
        <v>0</v>
      </c>
    </row>
    <row r="89" spans="1:5" ht="31.5" outlineLevel="7">
      <c r="A89" s="22" t="s">
        <v>115</v>
      </c>
      <c r="B89" s="23" t="s">
        <v>116</v>
      </c>
      <c r="C89" s="24">
        <v>59400</v>
      </c>
      <c r="D89" s="24">
        <v>0</v>
      </c>
      <c r="E89" s="9">
        <f t="shared" si="0"/>
        <v>0</v>
      </c>
    </row>
    <row r="90" spans="1:5" ht="21" outlineLevel="7">
      <c r="A90" s="22" t="s">
        <v>117</v>
      </c>
      <c r="B90" s="23" t="s">
        <v>118</v>
      </c>
      <c r="C90" s="24">
        <v>2000</v>
      </c>
      <c r="D90" s="24">
        <v>0</v>
      </c>
      <c r="E90" s="9">
        <f t="shared" si="0"/>
        <v>0</v>
      </c>
    </row>
    <row r="91" spans="1:5" ht="31.5" outlineLevel="7">
      <c r="A91" s="22" t="s">
        <v>119</v>
      </c>
      <c r="B91" s="23" t="s">
        <v>114</v>
      </c>
      <c r="C91" s="24">
        <v>20420</v>
      </c>
      <c r="D91" s="24">
        <v>0</v>
      </c>
      <c r="E91" s="9">
        <f aca="true" t="shared" si="1" ref="E91:E186">D91/C91</f>
        <v>0</v>
      </c>
    </row>
    <row r="92" spans="1:5" ht="31.5" outlineLevel="7">
      <c r="A92" s="22" t="s">
        <v>120</v>
      </c>
      <c r="B92" s="23" t="s">
        <v>116</v>
      </c>
      <c r="C92" s="24">
        <v>5940</v>
      </c>
      <c r="D92" s="24">
        <v>0</v>
      </c>
      <c r="E92" s="9">
        <f t="shared" si="1"/>
        <v>0</v>
      </c>
    </row>
    <row r="93" spans="1:5" ht="21" outlineLevel="7">
      <c r="A93" s="22" t="s">
        <v>121</v>
      </c>
      <c r="B93" s="23" t="s">
        <v>118</v>
      </c>
      <c r="C93" s="24">
        <v>200</v>
      </c>
      <c r="D93" s="24">
        <v>0</v>
      </c>
      <c r="E93" s="7">
        <f t="shared" si="1"/>
        <v>0</v>
      </c>
    </row>
    <row r="94" spans="1:5" ht="21" outlineLevel="1">
      <c r="A94" s="36" t="s">
        <v>122</v>
      </c>
      <c r="B94" s="37" t="s">
        <v>123</v>
      </c>
      <c r="C94" s="38">
        <v>43199990</v>
      </c>
      <c r="D94" s="38">
        <v>6610133.67</v>
      </c>
      <c r="E94" s="39">
        <f t="shared" si="1"/>
        <v>0.1530123888917567</v>
      </c>
    </row>
    <row r="95" spans="1:5" ht="12.75" outlineLevel="1">
      <c r="A95" s="27"/>
      <c r="B95" s="28" t="s">
        <v>621</v>
      </c>
      <c r="C95" s="29"/>
      <c r="D95" s="29"/>
      <c r="E95" s="6"/>
    </row>
    <row r="96" spans="1:5" ht="12.75" outlineLevel="1">
      <c r="A96" s="31"/>
      <c r="B96" s="32" t="s">
        <v>622</v>
      </c>
      <c r="C96" s="33"/>
      <c r="D96" s="33"/>
      <c r="E96" s="34"/>
    </row>
    <row r="97" spans="1:5" ht="12.75" outlineLevel="1">
      <c r="A97" s="31"/>
      <c r="B97" s="32" t="s">
        <v>623</v>
      </c>
      <c r="C97" s="33">
        <f>C108+C105</f>
        <v>31924800</v>
      </c>
      <c r="D97" s="33">
        <f>D108+D105</f>
        <v>6299113.67</v>
      </c>
      <c r="E97" s="34">
        <f>D97/C97</f>
        <v>0.19731098299754424</v>
      </c>
    </row>
    <row r="98" spans="1:5" ht="12.75" outlineLevel="1">
      <c r="A98" s="27"/>
      <c r="B98" s="28" t="s">
        <v>624</v>
      </c>
      <c r="C98" s="29">
        <f>C94-C97</f>
        <v>11275190</v>
      </c>
      <c r="D98" s="29">
        <f>D94-D97</f>
        <v>311020</v>
      </c>
      <c r="E98" s="35">
        <f>D98/C98</f>
        <v>0.02758445755681279</v>
      </c>
    </row>
    <row r="99" spans="1:5" ht="21" outlineLevel="2">
      <c r="A99" s="19" t="s">
        <v>124</v>
      </c>
      <c r="B99" s="20" t="s">
        <v>125</v>
      </c>
      <c r="C99" s="21">
        <v>3273280</v>
      </c>
      <c r="D99" s="21">
        <v>311020</v>
      </c>
      <c r="E99" s="6">
        <f t="shared" si="1"/>
        <v>0.09501784143122495</v>
      </c>
    </row>
    <row r="100" spans="1:5" ht="21" outlineLevel="7">
      <c r="A100" s="22" t="s">
        <v>126</v>
      </c>
      <c r="B100" s="23" t="s">
        <v>127</v>
      </c>
      <c r="C100" s="24">
        <v>1058090</v>
      </c>
      <c r="D100" s="24">
        <v>0</v>
      </c>
      <c r="E100" s="8">
        <f t="shared" si="1"/>
        <v>0</v>
      </c>
    </row>
    <row r="101" spans="1:5" ht="12.75" outlineLevel="7">
      <c r="A101" s="22" t="s">
        <v>128</v>
      </c>
      <c r="B101" s="23" t="s">
        <v>129</v>
      </c>
      <c r="C101" s="24">
        <v>915190</v>
      </c>
      <c r="D101" s="24">
        <v>311020</v>
      </c>
      <c r="E101" s="9">
        <f t="shared" si="1"/>
        <v>0.3398420000218534</v>
      </c>
    </row>
    <row r="102" spans="1:5" ht="12.75" outlineLevel="7">
      <c r="A102" s="22" t="s">
        <v>130</v>
      </c>
      <c r="B102" s="23" t="s">
        <v>131</v>
      </c>
      <c r="C102" s="24">
        <v>1300000</v>
      </c>
      <c r="D102" s="24">
        <v>0</v>
      </c>
      <c r="E102" s="7">
        <f t="shared" si="1"/>
        <v>0</v>
      </c>
    </row>
    <row r="103" spans="1:5" ht="21" outlineLevel="2">
      <c r="A103" s="19" t="s">
        <v>132</v>
      </c>
      <c r="B103" s="20" t="s">
        <v>133</v>
      </c>
      <c r="C103" s="21">
        <v>8021010</v>
      </c>
      <c r="D103" s="21">
        <v>0</v>
      </c>
      <c r="E103" s="6">
        <f t="shared" si="1"/>
        <v>0</v>
      </c>
    </row>
    <row r="104" spans="1:5" ht="12.75" outlineLevel="7">
      <c r="A104" s="22" t="s">
        <v>134</v>
      </c>
      <c r="B104" s="23" t="s">
        <v>135</v>
      </c>
      <c r="C104" s="24">
        <v>8000000</v>
      </c>
      <c r="D104" s="24">
        <v>0</v>
      </c>
      <c r="E104" s="8">
        <f t="shared" si="1"/>
        <v>0</v>
      </c>
    </row>
    <row r="105" spans="1:5" ht="21" outlineLevel="7">
      <c r="A105" s="22" t="s">
        <v>136</v>
      </c>
      <c r="B105" s="23" t="s">
        <v>137</v>
      </c>
      <c r="C105" s="24">
        <v>19100</v>
      </c>
      <c r="D105" s="24">
        <v>0</v>
      </c>
      <c r="E105" s="9">
        <f t="shared" si="1"/>
        <v>0</v>
      </c>
    </row>
    <row r="106" spans="1:5" ht="21" outlineLevel="7">
      <c r="A106" s="22" t="s">
        <v>138</v>
      </c>
      <c r="B106" s="23" t="s">
        <v>137</v>
      </c>
      <c r="C106" s="24">
        <v>1910</v>
      </c>
      <c r="D106" s="24">
        <v>0</v>
      </c>
      <c r="E106" s="7">
        <f t="shared" si="1"/>
        <v>0</v>
      </c>
    </row>
    <row r="107" spans="1:5" ht="42" outlineLevel="2">
      <c r="A107" s="19" t="s">
        <v>139</v>
      </c>
      <c r="B107" s="26" t="s">
        <v>140</v>
      </c>
      <c r="C107" s="21">
        <v>31905700</v>
      </c>
      <c r="D107" s="21">
        <v>6299113.67</v>
      </c>
      <c r="E107" s="6">
        <f t="shared" si="1"/>
        <v>0.1974291010697148</v>
      </c>
    </row>
    <row r="108" spans="1:5" ht="52.5" outlineLevel="7">
      <c r="A108" s="22" t="s">
        <v>141</v>
      </c>
      <c r="B108" s="25" t="s">
        <v>142</v>
      </c>
      <c r="C108" s="24">
        <v>31905700</v>
      </c>
      <c r="D108" s="24">
        <v>6299113.67</v>
      </c>
      <c r="E108" s="5">
        <f t="shared" si="1"/>
        <v>0.1974291010697148</v>
      </c>
    </row>
    <row r="109" spans="1:5" ht="21" outlineLevel="1">
      <c r="A109" s="36" t="s">
        <v>143</v>
      </c>
      <c r="B109" s="37" t="s">
        <v>144</v>
      </c>
      <c r="C109" s="38">
        <v>17399240</v>
      </c>
      <c r="D109" s="38">
        <v>1972392.36</v>
      </c>
      <c r="E109" s="39">
        <f t="shared" si="1"/>
        <v>0.11336083415137674</v>
      </c>
    </row>
    <row r="110" spans="1:5" ht="12.75" outlineLevel="1">
      <c r="A110" s="27"/>
      <c r="B110" s="28" t="s">
        <v>621</v>
      </c>
      <c r="C110" s="29"/>
      <c r="D110" s="29"/>
      <c r="E110" s="6"/>
    </row>
    <row r="111" spans="1:5" ht="12.75" outlineLevel="1">
      <c r="A111" s="31"/>
      <c r="B111" s="32" t="s">
        <v>622</v>
      </c>
      <c r="C111" s="33"/>
      <c r="D111" s="33"/>
      <c r="E111" s="34"/>
    </row>
    <row r="112" spans="1:5" ht="12.75" outlineLevel="1">
      <c r="A112" s="31"/>
      <c r="B112" s="32" t="s">
        <v>623</v>
      </c>
      <c r="C112" s="33">
        <f>C120</f>
        <v>4860000</v>
      </c>
      <c r="D112" s="33">
        <f>D120</f>
        <v>0</v>
      </c>
      <c r="E112" s="34">
        <f>D112/C112</f>
        <v>0</v>
      </c>
    </row>
    <row r="113" spans="1:5" ht="12.75" outlineLevel="1">
      <c r="A113" s="27"/>
      <c r="B113" s="28" t="s">
        <v>624</v>
      </c>
      <c r="C113" s="29">
        <f>C109-C112</f>
        <v>12539240</v>
      </c>
      <c r="D113" s="29">
        <f>D109-D112</f>
        <v>1972392.36</v>
      </c>
      <c r="E113" s="41">
        <f>D113/C113</f>
        <v>0.15729760017353525</v>
      </c>
    </row>
    <row r="114" spans="1:5" ht="21" outlineLevel="2">
      <c r="A114" s="19" t="s">
        <v>145</v>
      </c>
      <c r="B114" s="20" t="s">
        <v>146</v>
      </c>
      <c r="C114" s="21">
        <v>17299240</v>
      </c>
      <c r="D114" s="21">
        <v>1971392.36</v>
      </c>
      <c r="E114" s="6">
        <f t="shared" si="1"/>
        <v>0.11395832186847515</v>
      </c>
    </row>
    <row r="115" spans="1:5" ht="12.75" outlineLevel="7">
      <c r="A115" s="22" t="s">
        <v>147</v>
      </c>
      <c r="B115" s="23" t="s">
        <v>148</v>
      </c>
      <c r="C115" s="24">
        <v>2597376</v>
      </c>
      <c r="D115" s="24">
        <v>623618</v>
      </c>
      <c r="E115" s="8">
        <f t="shared" si="1"/>
        <v>0.24009538857677903</v>
      </c>
    </row>
    <row r="116" spans="1:5" ht="21" outlineLevel="7">
      <c r="A116" s="22" t="s">
        <v>149</v>
      </c>
      <c r="B116" s="23" t="s">
        <v>150</v>
      </c>
      <c r="C116" s="24">
        <v>3648240</v>
      </c>
      <c r="D116" s="24">
        <v>807628</v>
      </c>
      <c r="E116" s="9">
        <f t="shared" si="1"/>
        <v>0.22137469026160558</v>
      </c>
    </row>
    <row r="117" spans="1:5" ht="21" outlineLevel="7">
      <c r="A117" s="22" t="s">
        <v>151</v>
      </c>
      <c r="B117" s="23" t="s">
        <v>152</v>
      </c>
      <c r="C117" s="24">
        <v>2202720</v>
      </c>
      <c r="D117" s="24">
        <v>489780</v>
      </c>
      <c r="E117" s="9">
        <f t="shared" si="1"/>
        <v>0.22235236434953148</v>
      </c>
    </row>
    <row r="118" spans="1:5" ht="21" outlineLevel="7">
      <c r="A118" s="22" t="s">
        <v>153</v>
      </c>
      <c r="B118" s="23" t="s">
        <v>154</v>
      </c>
      <c r="C118" s="24">
        <v>3177700</v>
      </c>
      <c r="D118" s="24">
        <v>0</v>
      </c>
      <c r="E118" s="9">
        <f t="shared" si="1"/>
        <v>0</v>
      </c>
    </row>
    <row r="119" spans="1:5" ht="21" outlineLevel="7">
      <c r="A119" s="22" t="s">
        <v>155</v>
      </c>
      <c r="B119" s="23" t="s">
        <v>156</v>
      </c>
      <c r="C119" s="24">
        <v>327204</v>
      </c>
      <c r="D119" s="24">
        <v>50366.36</v>
      </c>
      <c r="E119" s="9">
        <f t="shared" si="1"/>
        <v>0.153929536313737</v>
      </c>
    </row>
    <row r="120" spans="1:5" ht="31.5" outlineLevel="7">
      <c r="A120" s="22" t="s">
        <v>157</v>
      </c>
      <c r="B120" s="23" t="s">
        <v>158</v>
      </c>
      <c r="C120" s="24">
        <v>4860000</v>
      </c>
      <c r="D120" s="24">
        <v>0</v>
      </c>
      <c r="E120" s="9">
        <f t="shared" si="1"/>
        <v>0</v>
      </c>
    </row>
    <row r="121" spans="1:5" ht="31.5" outlineLevel="7">
      <c r="A121" s="22" t="s">
        <v>159</v>
      </c>
      <c r="B121" s="23" t="s">
        <v>158</v>
      </c>
      <c r="C121" s="24">
        <v>486000</v>
      </c>
      <c r="D121" s="24">
        <v>0</v>
      </c>
      <c r="E121" s="7">
        <f t="shared" si="1"/>
        <v>0</v>
      </c>
    </row>
    <row r="122" spans="1:5" ht="12.75" outlineLevel="2">
      <c r="A122" s="19" t="s">
        <v>160</v>
      </c>
      <c r="B122" s="20" t="s">
        <v>161</v>
      </c>
      <c r="C122" s="21">
        <v>100000</v>
      </c>
      <c r="D122" s="21">
        <v>1000</v>
      </c>
      <c r="E122" s="6">
        <f t="shared" si="1"/>
        <v>0.01</v>
      </c>
    </row>
    <row r="123" spans="1:5" ht="12.75" outlineLevel="7">
      <c r="A123" s="22" t="s">
        <v>162</v>
      </c>
      <c r="B123" s="23" t="s">
        <v>163</v>
      </c>
      <c r="C123" s="24">
        <v>100000</v>
      </c>
      <c r="D123" s="24">
        <v>1000</v>
      </c>
      <c r="E123" s="5">
        <f t="shared" si="1"/>
        <v>0.01</v>
      </c>
    </row>
    <row r="124" spans="1:5" ht="21" outlineLevel="1">
      <c r="A124" s="36" t="s">
        <v>164</v>
      </c>
      <c r="B124" s="37" t="s">
        <v>165</v>
      </c>
      <c r="C124" s="38">
        <v>12959200</v>
      </c>
      <c r="D124" s="38">
        <v>0</v>
      </c>
      <c r="E124" s="39">
        <f t="shared" si="1"/>
        <v>0</v>
      </c>
    </row>
    <row r="125" spans="1:5" ht="12.75" outlineLevel="1">
      <c r="A125" s="27"/>
      <c r="B125" s="28" t="s">
        <v>621</v>
      </c>
      <c r="C125" s="29"/>
      <c r="D125" s="29"/>
      <c r="E125" s="6"/>
    </row>
    <row r="126" spans="1:5" ht="12.75" outlineLevel="1">
      <c r="A126" s="31"/>
      <c r="B126" s="32" t="s">
        <v>622</v>
      </c>
      <c r="C126" s="33"/>
      <c r="D126" s="33"/>
      <c r="E126" s="34"/>
    </row>
    <row r="127" spans="1:5" ht="12.75" outlineLevel="1">
      <c r="A127" s="31"/>
      <c r="B127" s="32" t="s">
        <v>623</v>
      </c>
      <c r="C127" s="33">
        <f>C132+C133+C134</f>
        <v>10851900</v>
      </c>
      <c r="D127" s="33">
        <f>D132+D133+D134</f>
        <v>0</v>
      </c>
      <c r="E127" s="34">
        <f>D127/C127</f>
        <v>0</v>
      </c>
    </row>
    <row r="128" spans="1:5" ht="12.75" outlineLevel="1">
      <c r="A128" s="27"/>
      <c r="B128" s="28" t="s">
        <v>624</v>
      </c>
      <c r="C128" s="29">
        <f>C124-C127</f>
        <v>2107300</v>
      </c>
      <c r="D128" s="29">
        <f>D124-D127</f>
        <v>0</v>
      </c>
      <c r="E128" s="34">
        <f>D128/C128</f>
        <v>0</v>
      </c>
    </row>
    <row r="129" spans="1:5" ht="12.75" outlineLevel="2">
      <c r="A129" s="19" t="s">
        <v>166</v>
      </c>
      <c r="B129" s="20" t="s">
        <v>167</v>
      </c>
      <c r="C129" s="21">
        <v>12959200</v>
      </c>
      <c r="D129" s="21">
        <v>0</v>
      </c>
      <c r="E129" s="6">
        <f t="shared" si="1"/>
        <v>0</v>
      </c>
    </row>
    <row r="130" spans="1:5" ht="12.75" outlineLevel="7">
      <c r="A130" s="22" t="s">
        <v>168</v>
      </c>
      <c r="B130" s="23" t="s">
        <v>169</v>
      </c>
      <c r="C130" s="24">
        <v>146400</v>
      </c>
      <c r="D130" s="24">
        <v>0</v>
      </c>
      <c r="E130" s="8">
        <f t="shared" si="1"/>
        <v>0</v>
      </c>
    </row>
    <row r="131" spans="1:5" ht="12.75" outlineLevel="7">
      <c r="A131" s="22" t="s">
        <v>170</v>
      </c>
      <c r="B131" s="23" t="s">
        <v>171</v>
      </c>
      <c r="C131" s="24">
        <v>147400</v>
      </c>
      <c r="D131" s="24">
        <v>0</v>
      </c>
      <c r="E131" s="9">
        <f t="shared" si="1"/>
        <v>0</v>
      </c>
    </row>
    <row r="132" spans="1:5" ht="21" outlineLevel="7">
      <c r="A132" s="22" t="s">
        <v>172</v>
      </c>
      <c r="B132" s="23" t="s">
        <v>173</v>
      </c>
      <c r="C132" s="24">
        <v>2133500</v>
      </c>
      <c r="D132" s="24">
        <v>0</v>
      </c>
      <c r="E132" s="9">
        <f t="shared" si="1"/>
        <v>0</v>
      </c>
    </row>
    <row r="133" spans="1:5" ht="21" outlineLevel="7">
      <c r="A133" s="22" t="s">
        <v>174</v>
      </c>
      <c r="B133" s="23" t="s">
        <v>175</v>
      </c>
      <c r="C133" s="24">
        <v>7321000</v>
      </c>
      <c r="D133" s="24">
        <v>0</v>
      </c>
      <c r="E133" s="9">
        <f t="shared" si="1"/>
        <v>0</v>
      </c>
    </row>
    <row r="134" spans="1:5" ht="21" outlineLevel="7">
      <c r="A134" s="22" t="s">
        <v>176</v>
      </c>
      <c r="B134" s="23" t="s">
        <v>177</v>
      </c>
      <c r="C134" s="24">
        <v>1397400</v>
      </c>
      <c r="D134" s="24">
        <v>0</v>
      </c>
      <c r="E134" s="9">
        <f t="shared" si="1"/>
        <v>0</v>
      </c>
    </row>
    <row r="135" spans="1:5" ht="21" outlineLevel="7">
      <c r="A135" s="22" t="s">
        <v>178</v>
      </c>
      <c r="B135" s="23" t="s">
        <v>173</v>
      </c>
      <c r="C135" s="24">
        <v>363500</v>
      </c>
      <c r="D135" s="24">
        <v>0</v>
      </c>
      <c r="E135" s="9">
        <f t="shared" si="1"/>
        <v>0</v>
      </c>
    </row>
    <row r="136" spans="1:5" ht="21" outlineLevel="7">
      <c r="A136" s="22" t="s">
        <v>179</v>
      </c>
      <c r="B136" s="23" t="s">
        <v>175</v>
      </c>
      <c r="C136" s="24">
        <v>1250000</v>
      </c>
      <c r="D136" s="24">
        <v>0</v>
      </c>
      <c r="E136" s="9">
        <f t="shared" si="1"/>
        <v>0</v>
      </c>
    </row>
    <row r="137" spans="1:5" ht="21" outlineLevel="7">
      <c r="A137" s="22" t="s">
        <v>180</v>
      </c>
      <c r="B137" s="23" t="s">
        <v>177</v>
      </c>
      <c r="C137" s="24">
        <v>200000</v>
      </c>
      <c r="D137" s="24">
        <v>0</v>
      </c>
      <c r="E137" s="7">
        <f t="shared" si="1"/>
        <v>0</v>
      </c>
    </row>
    <row r="138" spans="1:5" ht="21">
      <c r="A138" s="36" t="s">
        <v>181</v>
      </c>
      <c r="B138" s="37" t="s">
        <v>182</v>
      </c>
      <c r="C138" s="38">
        <v>107793169.08</v>
      </c>
      <c r="D138" s="38">
        <v>24062783.23</v>
      </c>
      <c r="E138" s="39">
        <f t="shared" si="1"/>
        <v>0.2232310584740441</v>
      </c>
    </row>
    <row r="139" spans="1:5" ht="12.75" outlineLevel="1">
      <c r="A139" s="36" t="s">
        <v>183</v>
      </c>
      <c r="B139" s="37" t="s">
        <v>184</v>
      </c>
      <c r="C139" s="38">
        <v>1775700</v>
      </c>
      <c r="D139" s="38">
        <v>0</v>
      </c>
      <c r="E139" s="39">
        <f t="shared" si="1"/>
        <v>0</v>
      </c>
    </row>
    <row r="140" spans="1:5" ht="12.75" outlineLevel="1">
      <c r="A140" s="27"/>
      <c r="B140" s="28" t="s">
        <v>621</v>
      </c>
      <c r="C140" s="29"/>
      <c r="D140" s="29"/>
      <c r="E140" s="6"/>
    </row>
    <row r="141" spans="1:5" ht="12.75" outlineLevel="1">
      <c r="A141" s="31"/>
      <c r="B141" s="32" t="s">
        <v>622</v>
      </c>
      <c r="C141" s="33"/>
      <c r="D141" s="33"/>
      <c r="E141" s="34"/>
    </row>
    <row r="142" spans="1:5" ht="12.75" outlineLevel="1">
      <c r="A142" s="31"/>
      <c r="B142" s="32" t="s">
        <v>623</v>
      </c>
      <c r="C142" s="33">
        <f>C144</f>
        <v>1775700</v>
      </c>
      <c r="D142" s="33">
        <f>D144</f>
        <v>0</v>
      </c>
      <c r="E142" s="34">
        <f>D142/C142</f>
        <v>0</v>
      </c>
    </row>
    <row r="143" spans="1:5" ht="12.75" outlineLevel="1">
      <c r="A143" s="27"/>
      <c r="B143" s="28" t="s">
        <v>624</v>
      </c>
      <c r="C143" s="29">
        <f>C139-C142</f>
        <v>0</v>
      </c>
      <c r="D143" s="29">
        <f>D139-D142</f>
        <v>0</v>
      </c>
      <c r="E143" s="35"/>
    </row>
    <row r="144" spans="1:5" ht="31.5" outlineLevel="2">
      <c r="A144" s="19" t="s">
        <v>185</v>
      </c>
      <c r="B144" s="20" t="s">
        <v>186</v>
      </c>
      <c r="C144" s="21">
        <v>1775700</v>
      </c>
      <c r="D144" s="21">
        <v>0</v>
      </c>
      <c r="E144" s="6">
        <f t="shared" si="1"/>
        <v>0</v>
      </c>
    </row>
    <row r="145" spans="1:5" ht="21" outlineLevel="7">
      <c r="A145" s="22" t="s">
        <v>187</v>
      </c>
      <c r="B145" s="23" t="s">
        <v>188</v>
      </c>
      <c r="C145" s="24">
        <v>1775700</v>
      </c>
      <c r="D145" s="24">
        <v>0</v>
      </c>
      <c r="E145" s="5">
        <f t="shared" si="1"/>
        <v>0</v>
      </c>
    </row>
    <row r="146" spans="1:5" ht="12.75" outlineLevel="1">
      <c r="A146" s="36" t="s">
        <v>189</v>
      </c>
      <c r="B146" s="37" t="s">
        <v>190</v>
      </c>
      <c r="C146" s="38">
        <v>26585470</v>
      </c>
      <c r="D146" s="38">
        <v>14637759.86</v>
      </c>
      <c r="E146" s="39">
        <f t="shared" si="1"/>
        <v>0.5505924800276241</v>
      </c>
    </row>
    <row r="147" spans="1:5" ht="12.75" outlineLevel="1">
      <c r="A147" s="27"/>
      <c r="B147" s="28" t="s">
        <v>621</v>
      </c>
      <c r="C147" s="29"/>
      <c r="D147" s="29"/>
      <c r="E147" s="6"/>
    </row>
    <row r="148" spans="1:5" ht="12.75" outlineLevel="1">
      <c r="A148" s="31"/>
      <c r="B148" s="32" t="s">
        <v>622</v>
      </c>
      <c r="C148" s="33"/>
      <c r="D148" s="33"/>
      <c r="E148" s="34"/>
    </row>
    <row r="149" spans="1:5" ht="12.75" outlineLevel="1">
      <c r="A149" s="31"/>
      <c r="B149" s="32" t="s">
        <v>623</v>
      </c>
      <c r="C149" s="33">
        <f>C151</f>
        <v>26585470</v>
      </c>
      <c r="D149" s="33">
        <f>D151</f>
        <v>14637759.86</v>
      </c>
      <c r="E149" s="34">
        <f>D149/C149</f>
        <v>0.5505924800276241</v>
      </c>
    </row>
    <row r="150" spans="1:5" ht="12.75" outlineLevel="1">
      <c r="A150" s="27"/>
      <c r="B150" s="28" t="s">
        <v>624</v>
      </c>
      <c r="C150" s="29">
        <f>C146-C149</f>
        <v>0</v>
      </c>
      <c r="D150" s="29">
        <f>D146-D149</f>
        <v>0</v>
      </c>
      <c r="E150" s="35"/>
    </row>
    <row r="151" spans="1:5" ht="21" outlineLevel="2">
      <c r="A151" s="19" t="s">
        <v>191</v>
      </c>
      <c r="B151" s="20" t="s">
        <v>192</v>
      </c>
      <c r="C151" s="21">
        <v>26585470</v>
      </c>
      <c r="D151" s="21">
        <v>14637759.86</v>
      </c>
      <c r="E151" s="6">
        <f t="shared" si="1"/>
        <v>0.5505924800276241</v>
      </c>
    </row>
    <row r="152" spans="1:5" ht="42" outlineLevel="7">
      <c r="A152" s="22" t="s">
        <v>193</v>
      </c>
      <c r="B152" s="25" t="s">
        <v>194</v>
      </c>
      <c r="C152" s="24">
        <v>22726500</v>
      </c>
      <c r="D152" s="24">
        <v>14539744.16</v>
      </c>
      <c r="E152" s="8">
        <f t="shared" si="1"/>
        <v>0.639770495236838</v>
      </c>
    </row>
    <row r="153" spans="1:5" ht="21" outlineLevel="7">
      <c r="A153" s="22" t="s">
        <v>195</v>
      </c>
      <c r="B153" s="23" t="s">
        <v>196</v>
      </c>
      <c r="C153" s="24">
        <v>1197690</v>
      </c>
      <c r="D153" s="24">
        <v>98015.7</v>
      </c>
      <c r="E153" s="9">
        <f t="shared" si="1"/>
        <v>0.08183728677704581</v>
      </c>
    </row>
    <row r="154" spans="1:5" ht="31.5" outlineLevel="7">
      <c r="A154" s="22" t="s">
        <v>197</v>
      </c>
      <c r="B154" s="23" t="s">
        <v>198</v>
      </c>
      <c r="C154" s="24">
        <v>245670</v>
      </c>
      <c r="D154" s="24">
        <v>0</v>
      </c>
      <c r="E154" s="9">
        <f t="shared" si="1"/>
        <v>0</v>
      </c>
    </row>
    <row r="155" spans="1:5" ht="31.5" outlineLevel="7">
      <c r="A155" s="22" t="s">
        <v>199</v>
      </c>
      <c r="B155" s="23" t="s">
        <v>200</v>
      </c>
      <c r="C155" s="24">
        <v>590590</v>
      </c>
      <c r="D155" s="24">
        <v>0</v>
      </c>
      <c r="E155" s="9">
        <f t="shared" si="1"/>
        <v>0</v>
      </c>
    </row>
    <row r="156" spans="1:5" ht="21" outlineLevel="7">
      <c r="A156" s="22" t="s">
        <v>201</v>
      </c>
      <c r="B156" s="23" t="s">
        <v>202</v>
      </c>
      <c r="C156" s="24">
        <v>730050</v>
      </c>
      <c r="D156" s="24">
        <v>0</v>
      </c>
      <c r="E156" s="9">
        <f t="shared" si="1"/>
        <v>0</v>
      </c>
    </row>
    <row r="157" spans="1:5" ht="21" outlineLevel="7">
      <c r="A157" s="22" t="s">
        <v>203</v>
      </c>
      <c r="B157" s="23" t="s">
        <v>204</v>
      </c>
      <c r="C157" s="24">
        <v>701930</v>
      </c>
      <c r="D157" s="24">
        <v>0</v>
      </c>
      <c r="E157" s="9">
        <f t="shared" si="1"/>
        <v>0</v>
      </c>
    </row>
    <row r="158" spans="1:5" ht="21" outlineLevel="7">
      <c r="A158" s="22" t="s">
        <v>205</v>
      </c>
      <c r="B158" s="23" t="s">
        <v>206</v>
      </c>
      <c r="C158" s="24">
        <v>393040</v>
      </c>
      <c r="D158" s="24">
        <v>0</v>
      </c>
      <c r="E158" s="7">
        <f t="shared" si="1"/>
        <v>0</v>
      </c>
    </row>
    <row r="159" spans="1:5" ht="12.75" outlineLevel="1">
      <c r="A159" s="36" t="s">
        <v>207</v>
      </c>
      <c r="B159" s="37" t="s">
        <v>208</v>
      </c>
      <c r="C159" s="38">
        <v>687000</v>
      </c>
      <c r="D159" s="38">
        <v>71000</v>
      </c>
      <c r="E159" s="39">
        <f t="shared" si="1"/>
        <v>0.10334788937409024</v>
      </c>
    </row>
    <row r="160" spans="1:5" ht="12.75" outlineLevel="1">
      <c r="A160" s="27"/>
      <c r="B160" s="28" t="s">
        <v>621</v>
      </c>
      <c r="C160" s="29"/>
      <c r="D160" s="29"/>
      <c r="E160" s="6"/>
    </row>
    <row r="161" spans="1:5" ht="12.75" outlineLevel="1">
      <c r="A161" s="31"/>
      <c r="B161" s="32" t="s">
        <v>622</v>
      </c>
      <c r="C161" s="33"/>
      <c r="D161" s="33"/>
      <c r="E161" s="34"/>
    </row>
    <row r="162" spans="1:5" ht="12.75" outlineLevel="1">
      <c r="A162" s="31"/>
      <c r="B162" s="32" t="s">
        <v>623</v>
      </c>
      <c r="C162" s="33"/>
      <c r="D162" s="33"/>
      <c r="E162" s="34"/>
    </row>
    <row r="163" spans="1:5" ht="12.75" outlineLevel="1">
      <c r="A163" s="27"/>
      <c r="B163" s="28" t="s">
        <v>624</v>
      </c>
      <c r="C163" s="29">
        <f>C164</f>
        <v>687000</v>
      </c>
      <c r="D163" s="29">
        <f>D164</f>
        <v>71000</v>
      </c>
      <c r="E163" s="35">
        <f>D163/C163</f>
        <v>0.10334788937409024</v>
      </c>
    </row>
    <row r="164" spans="1:5" ht="21" outlineLevel="2">
      <c r="A164" s="19" t="s">
        <v>209</v>
      </c>
      <c r="B164" s="20" t="s">
        <v>210</v>
      </c>
      <c r="C164" s="21">
        <v>687000</v>
      </c>
      <c r="D164" s="21">
        <v>71000</v>
      </c>
      <c r="E164" s="6">
        <f t="shared" si="1"/>
        <v>0.10334788937409024</v>
      </c>
    </row>
    <row r="165" spans="1:5" ht="21" outlineLevel="7">
      <c r="A165" s="22" t="s">
        <v>211</v>
      </c>
      <c r="B165" s="23" t="s">
        <v>212</v>
      </c>
      <c r="C165" s="24">
        <v>70000</v>
      </c>
      <c r="D165" s="24">
        <v>0</v>
      </c>
      <c r="E165" s="5">
        <f t="shared" si="1"/>
        <v>0</v>
      </c>
    </row>
    <row r="166" spans="1:5" ht="12.75" outlineLevel="7">
      <c r="A166" s="22" t="s">
        <v>213</v>
      </c>
      <c r="B166" s="23" t="s">
        <v>214</v>
      </c>
      <c r="C166" s="24">
        <v>617000</v>
      </c>
      <c r="D166" s="24">
        <v>71000</v>
      </c>
      <c r="E166" s="7">
        <f t="shared" si="1"/>
        <v>0.11507293354943274</v>
      </c>
    </row>
    <row r="167" spans="1:5" ht="21" outlineLevel="1">
      <c r="A167" s="36" t="s">
        <v>215</v>
      </c>
      <c r="B167" s="37" t="s">
        <v>216</v>
      </c>
      <c r="C167" s="38">
        <v>13189478</v>
      </c>
      <c r="D167" s="38">
        <v>2034056.38</v>
      </c>
      <c r="E167" s="39">
        <f t="shared" si="1"/>
        <v>0.15421811083046652</v>
      </c>
    </row>
    <row r="168" spans="1:5" ht="12.75" outlineLevel="1">
      <c r="A168" s="27"/>
      <c r="B168" s="28" t="s">
        <v>621</v>
      </c>
      <c r="C168" s="29"/>
      <c r="D168" s="29"/>
      <c r="E168" s="6"/>
    </row>
    <row r="169" spans="1:5" ht="12.75" outlineLevel="1">
      <c r="A169" s="31"/>
      <c r="B169" s="32" t="s">
        <v>622</v>
      </c>
      <c r="C169" s="33"/>
      <c r="D169" s="33"/>
      <c r="E169" s="34"/>
    </row>
    <row r="170" spans="1:5" ht="12.75" outlineLevel="1">
      <c r="A170" s="31"/>
      <c r="B170" s="32" t="s">
        <v>623</v>
      </c>
      <c r="C170" s="33">
        <f>C177+C180</f>
        <v>1973200</v>
      </c>
      <c r="D170" s="33">
        <f>D177+D180</f>
        <v>341160</v>
      </c>
      <c r="E170" s="34">
        <f>D170/C170</f>
        <v>0.17289681735252382</v>
      </c>
    </row>
    <row r="171" spans="1:5" ht="12.75" outlineLevel="1">
      <c r="A171" s="27"/>
      <c r="B171" s="28" t="s">
        <v>624</v>
      </c>
      <c r="C171" s="29">
        <f>C167-C170</f>
        <v>11216278</v>
      </c>
      <c r="D171" s="29">
        <f>D167-D170</f>
        <v>1692896.38</v>
      </c>
      <c r="E171" s="35">
        <f>D171/C171</f>
        <v>0.15093209886559517</v>
      </c>
    </row>
    <row r="172" spans="1:5" ht="12.75" outlineLevel="2">
      <c r="A172" s="19" t="s">
        <v>217</v>
      </c>
      <c r="B172" s="20" t="s">
        <v>218</v>
      </c>
      <c r="C172" s="21">
        <v>9330000</v>
      </c>
      <c r="D172" s="21">
        <v>1335052</v>
      </c>
      <c r="E172" s="6">
        <f t="shared" si="1"/>
        <v>0.14309239013933547</v>
      </c>
    </row>
    <row r="173" spans="1:5" ht="12.75" outlineLevel="7">
      <c r="A173" s="22" t="s">
        <v>219</v>
      </c>
      <c r="B173" s="23" t="s">
        <v>220</v>
      </c>
      <c r="C173" s="24">
        <v>9330000</v>
      </c>
      <c r="D173" s="24">
        <v>1335052</v>
      </c>
      <c r="E173" s="5">
        <f t="shared" si="1"/>
        <v>0.14309239013933547</v>
      </c>
    </row>
    <row r="174" spans="1:5" ht="12.75" outlineLevel="2">
      <c r="A174" s="19" t="s">
        <v>221</v>
      </c>
      <c r="B174" s="20" t="s">
        <v>222</v>
      </c>
      <c r="C174" s="21">
        <v>2316100</v>
      </c>
      <c r="D174" s="21">
        <v>445799.88</v>
      </c>
      <c r="E174" s="6">
        <f t="shared" si="1"/>
        <v>0.19247868399464618</v>
      </c>
    </row>
    <row r="175" spans="1:5" ht="21" outlineLevel="7">
      <c r="A175" s="22" t="s">
        <v>223</v>
      </c>
      <c r="B175" s="23" t="s">
        <v>224</v>
      </c>
      <c r="C175" s="24">
        <v>50000</v>
      </c>
      <c r="D175" s="24">
        <v>50000</v>
      </c>
      <c r="E175" s="8">
        <f t="shared" si="1"/>
        <v>1</v>
      </c>
    </row>
    <row r="176" spans="1:5" ht="21" outlineLevel="7">
      <c r="A176" s="22" t="s">
        <v>225</v>
      </c>
      <c r="B176" s="23" t="s">
        <v>226</v>
      </c>
      <c r="C176" s="24">
        <v>1132100</v>
      </c>
      <c r="D176" s="24">
        <v>206799.88</v>
      </c>
      <c r="E176" s="9">
        <f t="shared" si="1"/>
        <v>0.18266926949916085</v>
      </c>
    </row>
    <row r="177" spans="1:5" ht="31.5" outlineLevel="7">
      <c r="A177" s="22" t="s">
        <v>227</v>
      </c>
      <c r="B177" s="23" t="s">
        <v>228</v>
      </c>
      <c r="C177" s="24">
        <v>1134000</v>
      </c>
      <c r="D177" s="24">
        <v>189000</v>
      </c>
      <c r="E177" s="7">
        <f t="shared" si="1"/>
        <v>0.16666666666666666</v>
      </c>
    </row>
    <row r="178" spans="1:5" ht="21" outlineLevel="2">
      <c r="A178" s="19" t="s">
        <v>229</v>
      </c>
      <c r="B178" s="20" t="s">
        <v>230</v>
      </c>
      <c r="C178" s="21">
        <v>1543378</v>
      </c>
      <c r="D178" s="21">
        <v>253204.5</v>
      </c>
      <c r="E178" s="6">
        <f t="shared" si="1"/>
        <v>0.1640586427952193</v>
      </c>
    </row>
    <row r="179" spans="1:5" ht="12.75" outlineLevel="7">
      <c r="A179" s="22" t="s">
        <v>231</v>
      </c>
      <c r="B179" s="23" t="s">
        <v>232</v>
      </c>
      <c r="C179" s="24">
        <v>704178</v>
      </c>
      <c r="D179" s="24">
        <v>101044.5</v>
      </c>
      <c r="E179" s="5">
        <f t="shared" si="1"/>
        <v>0.14349283845845795</v>
      </c>
    </row>
    <row r="180" spans="1:5" ht="31.5" outlineLevel="7">
      <c r="A180" s="22" t="s">
        <v>233</v>
      </c>
      <c r="B180" s="23" t="s">
        <v>234</v>
      </c>
      <c r="C180" s="24">
        <v>839200</v>
      </c>
      <c r="D180" s="24">
        <v>152160</v>
      </c>
      <c r="E180" s="7">
        <f t="shared" si="1"/>
        <v>0.1813155386081983</v>
      </c>
    </row>
    <row r="181" spans="1:5" ht="21" outlineLevel="1">
      <c r="A181" s="36" t="s">
        <v>235</v>
      </c>
      <c r="B181" s="37" t="s">
        <v>236</v>
      </c>
      <c r="C181" s="38">
        <v>37000</v>
      </c>
      <c r="D181" s="38">
        <v>0</v>
      </c>
      <c r="E181" s="45">
        <f t="shared" si="1"/>
        <v>0</v>
      </c>
    </row>
    <row r="182" spans="1:5" ht="12.75" outlineLevel="1">
      <c r="A182" s="27"/>
      <c r="B182" s="28" t="s">
        <v>621</v>
      </c>
      <c r="C182" s="29"/>
      <c r="D182" s="29"/>
      <c r="E182" s="6"/>
    </row>
    <row r="183" spans="1:5" ht="12.75" outlineLevel="1">
      <c r="A183" s="31"/>
      <c r="B183" s="32" t="s">
        <v>622</v>
      </c>
      <c r="C183" s="33"/>
      <c r="D183" s="33"/>
      <c r="E183" s="34"/>
    </row>
    <row r="184" spans="1:5" ht="12.75" outlineLevel="1">
      <c r="A184" s="31"/>
      <c r="B184" s="32" t="s">
        <v>623</v>
      </c>
      <c r="C184" s="33"/>
      <c r="D184" s="33"/>
      <c r="E184" s="34"/>
    </row>
    <row r="185" spans="1:5" ht="12.75" outlineLevel="1">
      <c r="A185" s="27"/>
      <c r="B185" s="28" t="s">
        <v>624</v>
      </c>
      <c r="C185" s="29">
        <f>C181-C184</f>
        <v>37000</v>
      </c>
      <c r="D185" s="29">
        <f>D181-D184</f>
        <v>0</v>
      </c>
      <c r="E185" s="35">
        <f>D185/C185</f>
        <v>0</v>
      </c>
    </row>
    <row r="186" spans="1:5" ht="21" outlineLevel="2">
      <c r="A186" s="19" t="s">
        <v>237</v>
      </c>
      <c r="B186" s="20" t="s">
        <v>238</v>
      </c>
      <c r="C186" s="21">
        <v>37000</v>
      </c>
      <c r="D186" s="21">
        <v>0</v>
      </c>
      <c r="E186" s="5">
        <f t="shared" si="1"/>
        <v>0</v>
      </c>
    </row>
    <row r="187" spans="1:5" ht="31.5" outlineLevel="7">
      <c r="A187" s="22" t="s">
        <v>239</v>
      </c>
      <c r="B187" s="23" t="s">
        <v>240</v>
      </c>
      <c r="C187" s="24">
        <v>25000</v>
      </c>
      <c r="D187" s="24">
        <v>0</v>
      </c>
      <c r="E187" s="5">
        <f aca="true" t="shared" si="2" ref="E187:E270">D187/C187</f>
        <v>0</v>
      </c>
    </row>
    <row r="188" spans="1:5" ht="31.5" outlineLevel="7">
      <c r="A188" s="22" t="s">
        <v>241</v>
      </c>
      <c r="B188" s="23" t="s">
        <v>242</v>
      </c>
      <c r="C188" s="24">
        <v>12000</v>
      </c>
      <c r="D188" s="24">
        <v>0</v>
      </c>
      <c r="E188" s="7">
        <f t="shared" si="2"/>
        <v>0</v>
      </c>
    </row>
    <row r="189" spans="1:5" ht="21" outlineLevel="1">
      <c r="A189" s="36" t="s">
        <v>243</v>
      </c>
      <c r="B189" s="37" t="s">
        <v>244</v>
      </c>
      <c r="C189" s="38">
        <v>65518521.08</v>
      </c>
      <c r="D189" s="38">
        <v>7319966.99</v>
      </c>
      <c r="E189" s="39">
        <f t="shared" si="2"/>
        <v>0.11172362973611859</v>
      </c>
    </row>
    <row r="190" spans="1:5" ht="12.75" outlineLevel="1">
      <c r="A190" s="27"/>
      <c r="B190" s="28" t="s">
        <v>621</v>
      </c>
      <c r="C190" s="29"/>
      <c r="D190" s="29"/>
      <c r="E190" s="6"/>
    </row>
    <row r="191" spans="1:5" ht="12.75" outlineLevel="1">
      <c r="A191" s="31"/>
      <c r="B191" s="32" t="s">
        <v>622</v>
      </c>
      <c r="C191" s="33">
        <f>C195+655200</f>
        <v>872700</v>
      </c>
      <c r="D191" s="33">
        <f>D195+655200</f>
        <v>701582.81</v>
      </c>
      <c r="E191" s="34">
        <f>D191/C191</f>
        <v>0.8039220923570529</v>
      </c>
    </row>
    <row r="192" spans="1:5" ht="12.75" outlineLevel="1">
      <c r="A192" s="31"/>
      <c r="B192" s="32" t="s">
        <v>623</v>
      </c>
      <c r="C192" s="33">
        <f>C196+C197+C198+C199+C200+C201+C202+C204+C206-655200</f>
        <v>64645821.08</v>
      </c>
      <c r="D192" s="33">
        <f>D196+D197+D198+D199+D200+D201+D202+D204+D206-655200</f>
        <v>6618384.18</v>
      </c>
      <c r="E192" s="34">
        <f>D192/C192</f>
        <v>0.10237914948608462</v>
      </c>
    </row>
    <row r="193" spans="1:5" ht="12.75" outlineLevel="1">
      <c r="A193" s="27"/>
      <c r="B193" s="28" t="s">
        <v>624</v>
      </c>
      <c r="C193" s="29">
        <f>C189-C191-C192</f>
        <v>0</v>
      </c>
      <c r="D193" s="29">
        <f>D189-D191-D192</f>
        <v>0</v>
      </c>
      <c r="E193" s="35"/>
    </row>
    <row r="194" spans="1:5" ht="31.5" outlineLevel="2">
      <c r="A194" s="19" t="s">
        <v>245</v>
      </c>
      <c r="B194" s="20" t="s">
        <v>246</v>
      </c>
      <c r="C194" s="21">
        <v>32211400</v>
      </c>
      <c r="D194" s="21">
        <v>6297391.93</v>
      </c>
      <c r="E194" s="6">
        <f t="shared" si="2"/>
        <v>0.19550196296963185</v>
      </c>
    </row>
    <row r="195" spans="1:5" ht="21" outlineLevel="7">
      <c r="A195" s="22" t="s">
        <v>247</v>
      </c>
      <c r="B195" s="23" t="s">
        <v>248</v>
      </c>
      <c r="C195" s="24">
        <v>217500</v>
      </c>
      <c r="D195" s="24">
        <v>46382.81</v>
      </c>
      <c r="E195" s="8">
        <f t="shared" si="2"/>
        <v>0.2132542988505747</v>
      </c>
    </row>
    <row r="196" spans="1:5" ht="12.75" outlineLevel="7">
      <c r="A196" s="22" t="s">
        <v>249</v>
      </c>
      <c r="B196" s="23" t="s">
        <v>250</v>
      </c>
      <c r="C196" s="24">
        <v>4662400</v>
      </c>
      <c r="D196" s="24">
        <v>632958</v>
      </c>
      <c r="E196" s="9">
        <f t="shared" si="2"/>
        <v>0.13575797872340425</v>
      </c>
    </row>
    <row r="197" spans="1:5" ht="21" outlineLevel="7">
      <c r="A197" s="22" t="s">
        <v>251</v>
      </c>
      <c r="B197" s="23" t="s">
        <v>252</v>
      </c>
      <c r="C197" s="24">
        <v>810000</v>
      </c>
      <c r="D197" s="24">
        <v>0</v>
      </c>
      <c r="E197" s="9">
        <f t="shared" si="2"/>
        <v>0</v>
      </c>
    </row>
    <row r="198" spans="1:5" ht="21" outlineLevel="7">
      <c r="A198" s="22" t="s">
        <v>253</v>
      </c>
      <c r="B198" s="23" t="s">
        <v>254</v>
      </c>
      <c r="C198" s="24">
        <v>23386400</v>
      </c>
      <c r="D198" s="24">
        <v>5175394</v>
      </c>
      <c r="E198" s="9">
        <f t="shared" si="2"/>
        <v>0.22129930215851948</v>
      </c>
    </row>
    <row r="199" spans="1:5" ht="52.5" outlineLevel="7">
      <c r="A199" s="22" t="s">
        <v>255</v>
      </c>
      <c r="B199" s="25" t="s">
        <v>256</v>
      </c>
      <c r="C199" s="24">
        <v>693600</v>
      </c>
      <c r="D199" s="24">
        <v>160954</v>
      </c>
      <c r="E199" s="9">
        <f t="shared" si="2"/>
        <v>0.23205594002306806</v>
      </c>
    </row>
    <row r="200" spans="1:5" ht="52.5" outlineLevel="7">
      <c r="A200" s="22" t="s">
        <v>257</v>
      </c>
      <c r="B200" s="25" t="s">
        <v>258</v>
      </c>
      <c r="C200" s="24">
        <v>100000</v>
      </c>
      <c r="D200" s="24">
        <v>0</v>
      </c>
      <c r="E200" s="9">
        <f t="shared" si="2"/>
        <v>0</v>
      </c>
    </row>
    <row r="201" spans="1:5" ht="31.5" outlineLevel="7">
      <c r="A201" s="22" t="s">
        <v>259</v>
      </c>
      <c r="B201" s="23" t="s">
        <v>260</v>
      </c>
      <c r="C201" s="24">
        <v>1440000</v>
      </c>
      <c r="D201" s="24">
        <v>0</v>
      </c>
      <c r="E201" s="9">
        <f t="shared" si="2"/>
        <v>0</v>
      </c>
    </row>
    <row r="202" spans="1:5" ht="84" outlineLevel="7">
      <c r="A202" s="22" t="s">
        <v>261</v>
      </c>
      <c r="B202" s="25" t="s">
        <v>262</v>
      </c>
      <c r="C202" s="24">
        <v>901500</v>
      </c>
      <c r="D202" s="24">
        <v>281703.12</v>
      </c>
      <c r="E202" s="7">
        <f t="shared" si="2"/>
        <v>0.3124826622296173</v>
      </c>
    </row>
    <row r="203" spans="1:5" ht="42" outlineLevel="2">
      <c r="A203" s="19" t="s">
        <v>263</v>
      </c>
      <c r="B203" s="26" t="s">
        <v>264</v>
      </c>
      <c r="C203" s="21">
        <v>26607721.08</v>
      </c>
      <c r="D203" s="21">
        <v>0</v>
      </c>
      <c r="E203" s="6">
        <f t="shared" si="2"/>
        <v>0</v>
      </c>
    </row>
    <row r="204" spans="1:5" ht="21" outlineLevel="7">
      <c r="A204" s="22" t="s">
        <v>265</v>
      </c>
      <c r="B204" s="23" t="s">
        <v>266</v>
      </c>
      <c r="C204" s="24">
        <v>26607721.08</v>
      </c>
      <c r="D204" s="24">
        <v>0</v>
      </c>
      <c r="E204" s="5">
        <f t="shared" si="2"/>
        <v>0</v>
      </c>
    </row>
    <row r="205" spans="1:5" ht="31.5" outlineLevel="2">
      <c r="A205" s="19" t="s">
        <v>267</v>
      </c>
      <c r="B205" s="20" t="s">
        <v>268</v>
      </c>
      <c r="C205" s="21">
        <v>6699400</v>
      </c>
      <c r="D205" s="21">
        <v>1022575.06</v>
      </c>
      <c r="E205" s="6">
        <f t="shared" si="2"/>
        <v>0.15263681225184345</v>
      </c>
    </row>
    <row r="206" spans="1:5" ht="12.75" outlineLevel="7">
      <c r="A206" s="22" t="s">
        <v>269</v>
      </c>
      <c r="B206" s="23" t="s">
        <v>270</v>
      </c>
      <c r="C206" s="24">
        <v>6699400</v>
      </c>
      <c r="D206" s="24">
        <v>1022575.06</v>
      </c>
      <c r="E206" s="5">
        <f t="shared" si="2"/>
        <v>0.15263681225184345</v>
      </c>
    </row>
    <row r="207" spans="1:5" ht="21">
      <c r="A207" s="36" t="s">
        <v>271</v>
      </c>
      <c r="B207" s="37" t="s">
        <v>272</v>
      </c>
      <c r="C207" s="38">
        <v>27725000</v>
      </c>
      <c r="D207" s="38">
        <v>1835750.78</v>
      </c>
      <c r="E207" s="39">
        <f t="shared" si="2"/>
        <v>0.06621283246167718</v>
      </c>
    </row>
    <row r="208" spans="1:5" ht="21" outlineLevel="1">
      <c r="A208" s="36" t="s">
        <v>273</v>
      </c>
      <c r="B208" s="37" t="s">
        <v>274</v>
      </c>
      <c r="C208" s="38">
        <v>25573000</v>
      </c>
      <c r="D208" s="38">
        <v>1831250.78</v>
      </c>
      <c r="E208" s="39">
        <f t="shared" si="2"/>
        <v>0.07160875845618425</v>
      </c>
    </row>
    <row r="209" spans="1:5" ht="12.75" outlineLevel="1">
      <c r="A209" s="27"/>
      <c r="B209" s="28" t="s">
        <v>621</v>
      </c>
      <c r="C209" s="29"/>
      <c r="D209" s="29"/>
      <c r="E209" s="6"/>
    </row>
    <row r="210" spans="1:5" ht="12.75" outlineLevel="1">
      <c r="A210" s="31"/>
      <c r="B210" s="32" t="s">
        <v>622</v>
      </c>
      <c r="C210" s="33"/>
      <c r="D210" s="33"/>
      <c r="E210" s="34"/>
    </row>
    <row r="211" spans="1:5" ht="12.75" outlineLevel="1">
      <c r="A211" s="31"/>
      <c r="B211" s="32" t="s">
        <v>623</v>
      </c>
      <c r="C211" s="33">
        <f>C227</f>
        <v>11000000</v>
      </c>
      <c r="D211" s="33">
        <f>D227</f>
        <v>0</v>
      </c>
      <c r="E211" s="34"/>
    </row>
    <row r="212" spans="1:5" ht="12.75" outlineLevel="1">
      <c r="A212" s="27"/>
      <c r="B212" s="28" t="s">
        <v>624</v>
      </c>
      <c r="C212" s="29">
        <f>C208-C210-C211</f>
        <v>14573000</v>
      </c>
      <c r="D212" s="29">
        <f>D208-D210-D211</f>
        <v>1831250.78</v>
      </c>
      <c r="E212" s="35">
        <f>D212/C212</f>
        <v>0.1256605215123859</v>
      </c>
    </row>
    <row r="213" spans="1:5" ht="21" outlineLevel="2">
      <c r="A213" s="19" t="s">
        <v>275</v>
      </c>
      <c r="B213" s="20" t="s">
        <v>276</v>
      </c>
      <c r="C213" s="21">
        <v>7082100</v>
      </c>
      <c r="D213" s="21">
        <v>1691795</v>
      </c>
      <c r="E213" s="6">
        <f t="shared" si="2"/>
        <v>0.23888324084664153</v>
      </c>
    </row>
    <row r="214" spans="1:5" ht="12.75" outlineLevel="7">
      <c r="A214" s="22" t="s">
        <v>277</v>
      </c>
      <c r="B214" s="23" t="s">
        <v>11</v>
      </c>
      <c r="C214" s="24">
        <v>6077100</v>
      </c>
      <c r="D214" s="24">
        <v>1496775</v>
      </c>
      <c r="E214" s="8">
        <f t="shared" si="2"/>
        <v>0.24629757614651726</v>
      </c>
    </row>
    <row r="215" spans="1:5" ht="21" outlineLevel="7">
      <c r="A215" s="22" t="s">
        <v>278</v>
      </c>
      <c r="B215" s="23" t="s">
        <v>279</v>
      </c>
      <c r="C215" s="24">
        <v>100000</v>
      </c>
      <c r="D215" s="24">
        <v>0</v>
      </c>
      <c r="E215" s="9">
        <f t="shared" si="2"/>
        <v>0</v>
      </c>
    </row>
    <row r="216" spans="1:5" ht="31.5" outlineLevel="7">
      <c r="A216" s="22" t="s">
        <v>280</v>
      </c>
      <c r="B216" s="23" t="s">
        <v>281</v>
      </c>
      <c r="C216" s="24">
        <v>905000</v>
      </c>
      <c r="D216" s="24">
        <v>195020</v>
      </c>
      <c r="E216" s="7">
        <f t="shared" si="2"/>
        <v>0.21549171270718231</v>
      </c>
    </row>
    <row r="217" spans="1:5" ht="12.75" outlineLevel="2">
      <c r="A217" s="19" t="s">
        <v>282</v>
      </c>
      <c r="B217" s="20" t="s">
        <v>283</v>
      </c>
      <c r="C217" s="21">
        <v>651000</v>
      </c>
      <c r="D217" s="21">
        <v>85910</v>
      </c>
      <c r="E217" s="6">
        <f t="shared" si="2"/>
        <v>0.13196620583717358</v>
      </c>
    </row>
    <row r="218" spans="1:5" ht="31.5" outlineLevel="7">
      <c r="A218" s="22" t="s">
        <v>284</v>
      </c>
      <c r="B218" s="23" t="s">
        <v>285</v>
      </c>
      <c r="C218" s="24">
        <v>651000</v>
      </c>
      <c r="D218" s="24">
        <v>85910</v>
      </c>
      <c r="E218" s="5">
        <f t="shared" si="2"/>
        <v>0.13196620583717358</v>
      </c>
    </row>
    <row r="219" spans="1:5" ht="21" outlineLevel="2">
      <c r="A219" s="19" t="s">
        <v>286</v>
      </c>
      <c r="B219" s="20" t="s">
        <v>287</v>
      </c>
      <c r="C219" s="21">
        <v>30000</v>
      </c>
      <c r="D219" s="21">
        <v>2700</v>
      </c>
      <c r="E219" s="6">
        <f t="shared" si="2"/>
        <v>0.09</v>
      </c>
    </row>
    <row r="220" spans="1:5" ht="21" outlineLevel="7">
      <c r="A220" s="22" t="s">
        <v>288</v>
      </c>
      <c r="B220" s="23" t="s">
        <v>289</v>
      </c>
      <c r="C220" s="24">
        <v>30000</v>
      </c>
      <c r="D220" s="24">
        <v>2700</v>
      </c>
      <c r="E220" s="5">
        <f t="shared" si="2"/>
        <v>0.09</v>
      </c>
    </row>
    <row r="221" spans="1:5" ht="12.75" outlineLevel="2">
      <c r="A221" s="19" t="s">
        <v>290</v>
      </c>
      <c r="B221" s="20" t="s">
        <v>291</v>
      </c>
      <c r="C221" s="21">
        <v>45000</v>
      </c>
      <c r="D221" s="21">
        <v>0</v>
      </c>
      <c r="E221" s="6">
        <f t="shared" si="2"/>
        <v>0</v>
      </c>
    </row>
    <row r="222" spans="1:5" ht="21" outlineLevel="7">
      <c r="A222" s="22" t="s">
        <v>292</v>
      </c>
      <c r="B222" s="23" t="s">
        <v>293</v>
      </c>
      <c r="C222" s="24">
        <v>45000</v>
      </c>
      <c r="D222" s="24">
        <v>0</v>
      </c>
      <c r="E222" s="5">
        <f t="shared" si="2"/>
        <v>0</v>
      </c>
    </row>
    <row r="223" spans="1:5" ht="21" outlineLevel="2">
      <c r="A223" s="19" t="s">
        <v>294</v>
      </c>
      <c r="B223" s="20" t="s">
        <v>295</v>
      </c>
      <c r="C223" s="21">
        <v>170000</v>
      </c>
      <c r="D223" s="21">
        <v>50845.78</v>
      </c>
      <c r="E223" s="6">
        <f t="shared" si="2"/>
        <v>0.29909282352941174</v>
      </c>
    </row>
    <row r="224" spans="1:5" ht="21" outlineLevel="7">
      <c r="A224" s="22" t="s">
        <v>296</v>
      </c>
      <c r="B224" s="23" t="s">
        <v>297</v>
      </c>
      <c r="C224" s="24">
        <v>170000</v>
      </c>
      <c r="D224" s="24">
        <v>50845.78</v>
      </c>
      <c r="E224" s="5">
        <f t="shared" si="2"/>
        <v>0.29909282352941174</v>
      </c>
    </row>
    <row r="225" spans="1:5" ht="12.75" outlineLevel="2">
      <c r="A225" s="19" t="s">
        <v>298</v>
      </c>
      <c r="B225" s="20" t="s">
        <v>299</v>
      </c>
      <c r="C225" s="21">
        <v>17594900</v>
      </c>
      <c r="D225" s="21">
        <v>0</v>
      </c>
      <c r="E225" s="6">
        <f t="shared" si="2"/>
        <v>0</v>
      </c>
    </row>
    <row r="226" spans="1:5" ht="12.75" outlineLevel="7">
      <c r="A226" s="22" t="s">
        <v>300</v>
      </c>
      <c r="B226" s="23" t="s">
        <v>301</v>
      </c>
      <c r="C226" s="24">
        <v>6364900</v>
      </c>
      <c r="D226" s="24">
        <v>0</v>
      </c>
      <c r="E226" s="8">
        <f t="shared" si="2"/>
        <v>0</v>
      </c>
    </row>
    <row r="227" spans="1:5" ht="12.75" outlineLevel="7">
      <c r="A227" s="22" t="s">
        <v>302</v>
      </c>
      <c r="B227" s="23" t="s">
        <v>303</v>
      </c>
      <c r="C227" s="24">
        <v>11000000</v>
      </c>
      <c r="D227" s="24">
        <v>0</v>
      </c>
      <c r="E227" s="9">
        <f t="shared" si="2"/>
        <v>0</v>
      </c>
    </row>
    <row r="228" spans="1:5" ht="12.75" outlineLevel="7">
      <c r="A228" s="22" t="s">
        <v>304</v>
      </c>
      <c r="B228" s="23" t="s">
        <v>303</v>
      </c>
      <c r="C228" s="24">
        <v>230000</v>
      </c>
      <c r="D228" s="24">
        <v>0</v>
      </c>
      <c r="E228" s="7">
        <f t="shared" si="2"/>
        <v>0</v>
      </c>
    </row>
    <row r="229" spans="1:5" ht="21" outlineLevel="1">
      <c r="A229" s="36" t="s">
        <v>305</v>
      </c>
      <c r="B229" s="37" t="s">
        <v>306</v>
      </c>
      <c r="C229" s="38">
        <v>2152000</v>
      </c>
      <c r="D229" s="38">
        <v>4500</v>
      </c>
      <c r="E229" s="39">
        <f t="shared" si="2"/>
        <v>0.002091078066914498</v>
      </c>
    </row>
    <row r="230" spans="1:5" ht="12.75" outlineLevel="1">
      <c r="A230" s="27"/>
      <c r="B230" s="28" t="s">
        <v>621</v>
      </c>
      <c r="C230" s="29"/>
      <c r="D230" s="29"/>
      <c r="E230" s="6"/>
    </row>
    <row r="231" spans="1:5" ht="12.75" outlineLevel="1">
      <c r="A231" s="31"/>
      <c r="B231" s="32" t="s">
        <v>622</v>
      </c>
      <c r="C231" s="33"/>
      <c r="D231" s="33"/>
      <c r="E231" s="34"/>
    </row>
    <row r="232" spans="1:5" ht="12.75" outlineLevel="1">
      <c r="A232" s="31"/>
      <c r="B232" s="32" t="s">
        <v>623</v>
      </c>
      <c r="C232" s="33">
        <f>C236+C240</f>
        <v>702000</v>
      </c>
      <c r="D232" s="33">
        <f>D236+D240</f>
        <v>0</v>
      </c>
      <c r="E232" s="34">
        <f>D232/C232</f>
        <v>0</v>
      </c>
    </row>
    <row r="233" spans="1:5" ht="12.75" outlineLevel="1">
      <c r="A233" s="27"/>
      <c r="B233" s="28" t="s">
        <v>624</v>
      </c>
      <c r="C233" s="29">
        <f>C229-C231-C232</f>
        <v>1450000</v>
      </c>
      <c r="D233" s="29">
        <f>D229-D231-D232</f>
        <v>4500</v>
      </c>
      <c r="E233" s="41">
        <f>D233/C233</f>
        <v>0.003103448275862069</v>
      </c>
    </row>
    <row r="234" spans="1:5" ht="12.75" outlineLevel="2">
      <c r="A234" s="19" t="s">
        <v>307</v>
      </c>
      <c r="B234" s="20" t="s">
        <v>308</v>
      </c>
      <c r="C234" s="21">
        <v>863000</v>
      </c>
      <c r="D234" s="21">
        <v>2700</v>
      </c>
      <c r="E234" s="6">
        <f t="shared" si="2"/>
        <v>0.0031286210892236383</v>
      </c>
    </row>
    <row r="235" spans="1:5" ht="21" outlineLevel="7">
      <c r="A235" s="22" t="s">
        <v>309</v>
      </c>
      <c r="B235" s="23" t="s">
        <v>310</v>
      </c>
      <c r="C235" s="24">
        <v>188700</v>
      </c>
      <c r="D235" s="24">
        <v>2700</v>
      </c>
      <c r="E235" s="8">
        <f t="shared" si="2"/>
        <v>0.014308426073131956</v>
      </c>
    </row>
    <row r="236" spans="1:5" ht="12.75" outlineLevel="7">
      <c r="A236" s="22" t="s">
        <v>311</v>
      </c>
      <c r="B236" s="23" t="s">
        <v>312</v>
      </c>
      <c r="C236" s="24">
        <v>613000</v>
      </c>
      <c r="D236" s="24">
        <v>0</v>
      </c>
      <c r="E236" s="9">
        <f t="shared" si="2"/>
        <v>0</v>
      </c>
    </row>
    <row r="237" spans="1:5" ht="12.75" outlineLevel="7">
      <c r="A237" s="22" t="s">
        <v>313</v>
      </c>
      <c r="B237" s="23" t="s">
        <v>312</v>
      </c>
      <c r="C237" s="24">
        <v>61300</v>
      </c>
      <c r="D237" s="24">
        <v>0</v>
      </c>
      <c r="E237" s="7">
        <f t="shared" si="2"/>
        <v>0</v>
      </c>
    </row>
    <row r="238" spans="1:5" ht="21" outlineLevel="2">
      <c r="A238" s="19" t="s">
        <v>314</v>
      </c>
      <c r="B238" s="20" t="s">
        <v>315</v>
      </c>
      <c r="C238" s="21">
        <v>189000</v>
      </c>
      <c r="D238" s="21">
        <v>1800</v>
      </c>
      <c r="E238" s="6">
        <f t="shared" si="2"/>
        <v>0.009523809523809525</v>
      </c>
    </row>
    <row r="239" spans="1:5" ht="21" outlineLevel="7">
      <c r="A239" s="22" t="s">
        <v>316</v>
      </c>
      <c r="B239" s="23" t="s">
        <v>317</v>
      </c>
      <c r="C239" s="24">
        <v>91100</v>
      </c>
      <c r="D239" s="24">
        <v>1800</v>
      </c>
      <c r="E239" s="8">
        <f t="shared" si="2"/>
        <v>0.019758507135016465</v>
      </c>
    </row>
    <row r="240" spans="1:5" ht="21" outlineLevel="7">
      <c r="A240" s="22" t="s">
        <v>318</v>
      </c>
      <c r="B240" s="23" t="s">
        <v>319</v>
      </c>
      <c r="C240" s="24">
        <v>89000</v>
      </c>
      <c r="D240" s="24">
        <v>0</v>
      </c>
      <c r="E240" s="9">
        <f t="shared" si="2"/>
        <v>0</v>
      </c>
    </row>
    <row r="241" spans="1:5" ht="21" outlineLevel="7">
      <c r="A241" s="22" t="s">
        <v>320</v>
      </c>
      <c r="B241" s="23" t="s">
        <v>319</v>
      </c>
      <c r="C241" s="24">
        <v>8900</v>
      </c>
      <c r="D241" s="24">
        <v>0</v>
      </c>
      <c r="E241" s="7">
        <f t="shared" si="2"/>
        <v>0</v>
      </c>
    </row>
    <row r="242" spans="1:5" ht="12.75" outlineLevel="2">
      <c r="A242" s="19" t="s">
        <v>321</v>
      </c>
      <c r="B242" s="20" t="s">
        <v>322</v>
      </c>
      <c r="C242" s="21">
        <v>355000</v>
      </c>
      <c r="D242" s="21">
        <v>0</v>
      </c>
      <c r="E242" s="5">
        <f t="shared" si="2"/>
        <v>0</v>
      </c>
    </row>
    <row r="243" spans="1:5" ht="12.75" outlineLevel="7">
      <c r="A243" s="22" t="s">
        <v>323</v>
      </c>
      <c r="B243" s="23" t="s">
        <v>324</v>
      </c>
      <c r="C243" s="24">
        <v>355000</v>
      </c>
      <c r="D243" s="24">
        <v>0</v>
      </c>
      <c r="E243" s="5">
        <f t="shared" si="2"/>
        <v>0</v>
      </c>
    </row>
    <row r="244" spans="1:5" ht="12.75" outlineLevel="2">
      <c r="A244" s="19" t="s">
        <v>325</v>
      </c>
      <c r="B244" s="20" t="s">
        <v>326</v>
      </c>
      <c r="C244" s="21">
        <v>15000</v>
      </c>
      <c r="D244" s="21">
        <v>0</v>
      </c>
      <c r="E244" s="6">
        <f t="shared" si="2"/>
        <v>0</v>
      </c>
    </row>
    <row r="245" spans="1:5" ht="12.75" outlineLevel="7">
      <c r="A245" s="22" t="s">
        <v>327</v>
      </c>
      <c r="B245" s="23" t="s">
        <v>328</v>
      </c>
      <c r="C245" s="24">
        <v>15000</v>
      </c>
      <c r="D245" s="24">
        <v>0</v>
      </c>
      <c r="E245" s="5">
        <f t="shared" si="2"/>
        <v>0</v>
      </c>
    </row>
    <row r="246" spans="1:5" ht="21" outlineLevel="2">
      <c r="A246" s="19" t="s">
        <v>329</v>
      </c>
      <c r="B246" s="20" t="s">
        <v>330</v>
      </c>
      <c r="C246" s="21">
        <v>80000</v>
      </c>
      <c r="D246" s="21">
        <v>0</v>
      </c>
      <c r="E246" s="6">
        <f t="shared" si="2"/>
        <v>0</v>
      </c>
    </row>
    <row r="247" spans="1:5" ht="21" outlineLevel="7">
      <c r="A247" s="22" t="s">
        <v>331</v>
      </c>
      <c r="B247" s="23" t="s">
        <v>332</v>
      </c>
      <c r="C247" s="24">
        <v>80000</v>
      </c>
      <c r="D247" s="24">
        <v>0</v>
      </c>
      <c r="E247" s="5">
        <f t="shared" si="2"/>
        <v>0</v>
      </c>
    </row>
    <row r="248" spans="1:5" ht="21" outlineLevel="2">
      <c r="A248" s="19" t="s">
        <v>333</v>
      </c>
      <c r="B248" s="20" t="s">
        <v>133</v>
      </c>
      <c r="C248" s="21">
        <v>650000</v>
      </c>
      <c r="D248" s="21">
        <v>0</v>
      </c>
      <c r="E248" s="6">
        <f t="shared" si="2"/>
        <v>0</v>
      </c>
    </row>
    <row r="249" spans="1:5" ht="12.75" outlineLevel="7">
      <c r="A249" s="22" t="s">
        <v>334</v>
      </c>
      <c r="B249" s="23" t="s">
        <v>335</v>
      </c>
      <c r="C249" s="24">
        <v>650000</v>
      </c>
      <c r="D249" s="24">
        <v>0</v>
      </c>
      <c r="E249" s="5">
        <f t="shared" si="2"/>
        <v>0</v>
      </c>
    </row>
    <row r="250" spans="1:5" ht="12.75">
      <c r="A250" s="36" t="s">
        <v>336</v>
      </c>
      <c r="B250" s="37" t="s">
        <v>337</v>
      </c>
      <c r="C250" s="38">
        <v>127390340.66</v>
      </c>
      <c r="D250" s="38">
        <v>28506895.82</v>
      </c>
      <c r="E250" s="39">
        <f t="shared" si="2"/>
        <v>0.2237759603460346</v>
      </c>
    </row>
    <row r="251" spans="1:5" ht="12.75" outlineLevel="1">
      <c r="A251" s="36" t="s">
        <v>338</v>
      </c>
      <c r="B251" s="37" t="s">
        <v>339</v>
      </c>
      <c r="C251" s="38">
        <v>23033200</v>
      </c>
      <c r="D251" s="38">
        <v>3382801.84</v>
      </c>
      <c r="E251" s="39">
        <f t="shared" si="2"/>
        <v>0.1468663424969175</v>
      </c>
    </row>
    <row r="252" spans="1:5" ht="12.75" outlineLevel="1">
      <c r="A252" s="27"/>
      <c r="B252" s="28" t="s">
        <v>621</v>
      </c>
      <c r="C252" s="29"/>
      <c r="D252" s="29"/>
      <c r="E252" s="6"/>
    </row>
    <row r="253" spans="1:5" ht="12.75" outlineLevel="1">
      <c r="A253" s="31"/>
      <c r="B253" s="32" t="s">
        <v>622</v>
      </c>
      <c r="C253" s="33"/>
      <c r="D253" s="33"/>
      <c r="E253" s="34"/>
    </row>
    <row r="254" spans="1:5" ht="12.75" outlineLevel="1">
      <c r="A254" s="31"/>
      <c r="B254" s="32" t="s">
        <v>623</v>
      </c>
      <c r="C254" s="33">
        <f>C259</f>
        <v>3150000</v>
      </c>
      <c r="D254" s="33">
        <f>D259</f>
        <v>0</v>
      </c>
      <c r="E254" s="34">
        <f>D254/C254</f>
        <v>0</v>
      </c>
    </row>
    <row r="255" spans="1:5" ht="12.75" outlineLevel="1">
      <c r="A255" s="27"/>
      <c r="B255" s="28" t="s">
        <v>624</v>
      </c>
      <c r="C255" s="29">
        <f>C251-C253-C254</f>
        <v>19883200</v>
      </c>
      <c r="D255" s="29">
        <f>D251-D253-D254</f>
        <v>3382801.84</v>
      </c>
      <c r="E255" s="35">
        <f>D255/C255</f>
        <v>0.17013367264826587</v>
      </c>
    </row>
    <row r="256" spans="1:5" ht="12.75" outlineLevel="2">
      <c r="A256" s="19" t="s">
        <v>340</v>
      </c>
      <c r="B256" s="20" t="s">
        <v>341</v>
      </c>
      <c r="C256" s="21">
        <v>23033200</v>
      </c>
      <c r="D256" s="21">
        <v>3382801.84</v>
      </c>
      <c r="E256" s="6">
        <f t="shared" si="2"/>
        <v>0.1468663424969175</v>
      </c>
    </row>
    <row r="257" spans="1:5" ht="12.75" outlineLevel="7">
      <c r="A257" s="22" t="s">
        <v>342</v>
      </c>
      <c r="B257" s="23" t="s">
        <v>9</v>
      </c>
      <c r="C257" s="24">
        <v>16564200</v>
      </c>
      <c r="D257" s="24">
        <v>3382801.84</v>
      </c>
      <c r="E257" s="8">
        <f t="shared" si="2"/>
        <v>0.2042236775696985</v>
      </c>
    </row>
    <row r="258" spans="1:5" ht="12.75" outlineLevel="7">
      <c r="A258" s="22" t="s">
        <v>343</v>
      </c>
      <c r="B258" s="23" t="s">
        <v>344</v>
      </c>
      <c r="C258" s="24">
        <v>169000</v>
      </c>
      <c r="D258" s="24">
        <v>0</v>
      </c>
      <c r="E258" s="9">
        <f t="shared" si="2"/>
        <v>0</v>
      </c>
    </row>
    <row r="259" spans="1:5" ht="21" outlineLevel="7">
      <c r="A259" s="22" t="s">
        <v>345</v>
      </c>
      <c r="B259" s="23" t="s">
        <v>346</v>
      </c>
      <c r="C259" s="24">
        <v>3150000</v>
      </c>
      <c r="D259" s="24">
        <v>0</v>
      </c>
      <c r="E259" s="9">
        <f t="shared" si="2"/>
        <v>0</v>
      </c>
    </row>
    <row r="260" spans="1:5" ht="21" outlineLevel="7">
      <c r="A260" s="22" t="s">
        <v>347</v>
      </c>
      <c r="B260" s="23" t="s">
        <v>346</v>
      </c>
      <c r="C260" s="24">
        <v>3150000</v>
      </c>
      <c r="D260" s="24">
        <v>0</v>
      </c>
      <c r="E260" s="7">
        <f t="shared" si="2"/>
        <v>0</v>
      </c>
    </row>
    <row r="261" spans="1:5" ht="12.75" outlineLevel="1">
      <c r="A261" s="36" t="s">
        <v>348</v>
      </c>
      <c r="B261" s="37" t="s">
        <v>349</v>
      </c>
      <c r="C261" s="38">
        <v>94053876.66</v>
      </c>
      <c r="D261" s="38">
        <v>24270910.19</v>
      </c>
      <c r="E261" s="39">
        <f t="shared" si="2"/>
        <v>0.25805326746645557</v>
      </c>
    </row>
    <row r="262" spans="1:5" ht="12.75" outlineLevel="1">
      <c r="A262" s="27"/>
      <c r="B262" s="28" t="s">
        <v>621</v>
      </c>
      <c r="C262" s="29"/>
      <c r="D262" s="29"/>
      <c r="E262" s="6"/>
    </row>
    <row r="263" spans="1:5" ht="12.75" outlineLevel="1">
      <c r="A263" s="31"/>
      <c r="B263" s="32" t="s">
        <v>622</v>
      </c>
      <c r="C263" s="33"/>
      <c r="D263" s="33"/>
      <c r="E263" s="34"/>
    </row>
    <row r="264" spans="1:5" ht="12.75" outlineLevel="1">
      <c r="A264" s="31"/>
      <c r="B264" s="32" t="s">
        <v>623</v>
      </c>
      <c r="C264" s="33">
        <f>C270</f>
        <v>369800</v>
      </c>
      <c r="D264" s="33">
        <f>D270</f>
        <v>0</v>
      </c>
      <c r="E264" s="34">
        <f>D264/C264</f>
        <v>0</v>
      </c>
    </row>
    <row r="265" spans="1:5" ht="12.75" outlineLevel="1">
      <c r="A265" s="27"/>
      <c r="B265" s="28" t="s">
        <v>624</v>
      </c>
      <c r="C265" s="29">
        <f>C261-C263-C264</f>
        <v>93684076.66</v>
      </c>
      <c r="D265" s="29">
        <f>D261-D263-D264</f>
        <v>24270910.19</v>
      </c>
      <c r="E265" s="35">
        <f>D265/C265</f>
        <v>0.25907188345447907</v>
      </c>
    </row>
    <row r="266" spans="1:5" ht="12.75" outlineLevel="2">
      <c r="A266" s="19" t="s">
        <v>350</v>
      </c>
      <c r="B266" s="20" t="s">
        <v>66</v>
      </c>
      <c r="C266" s="21">
        <v>93647096.66</v>
      </c>
      <c r="D266" s="21">
        <v>24270910.19</v>
      </c>
      <c r="E266" s="6">
        <f t="shared" si="2"/>
        <v>0.25917418751506227</v>
      </c>
    </row>
    <row r="267" spans="1:5" ht="12.75" outlineLevel="7">
      <c r="A267" s="22" t="s">
        <v>351</v>
      </c>
      <c r="B267" s="23" t="s">
        <v>352</v>
      </c>
      <c r="C267" s="24">
        <v>93365096.66</v>
      </c>
      <c r="D267" s="24">
        <v>24270910.19</v>
      </c>
      <c r="E267" s="5">
        <f t="shared" si="2"/>
        <v>0.25995699740327355</v>
      </c>
    </row>
    <row r="268" spans="1:5" ht="12.75" outlineLevel="7">
      <c r="A268" s="22" t="s">
        <v>353</v>
      </c>
      <c r="B268" s="23" t="s">
        <v>94</v>
      </c>
      <c r="C268" s="24">
        <v>282000</v>
      </c>
      <c r="D268" s="24">
        <v>0</v>
      </c>
      <c r="E268" s="7">
        <f t="shared" si="2"/>
        <v>0</v>
      </c>
    </row>
    <row r="269" spans="1:5" ht="12.75" outlineLevel="2">
      <c r="A269" s="19" t="s">
        <v>354</v>
      </c>
      <c r="B269" s="20" t="s">
        <v>355</v>
      </c>
      <c r="C269" s="21">
        <v>406780</v>
      </c>
      <c r="D269" s="21">
        <v>0</v>
      </c>
      <c r="E269" s="6">
        <f t="shared" si="2"/>
        <v>0</v>
      </c>
    </row>
    <row r="270" spans="1:5" ht="31.5" outlineLevel="7">
      <c r="A270" s="22" t="s">
        <v>356</v>
      </c>
      <c r="B270" s="23" t="s">
        <v>357</v>
      </c>
      <c r="C270" s="24">
        <v>369800</v>
      </c>
      <c r="D270" s="24">
        <v>0</v>
      </c>
      <c r="E270" s="5">
        <f t="shared" si="2"/>
        <v>0</v>
      </c>
    </row>
    <row r="271" spans="1:5" ht="31.5" outlineLevel="7">
      <c r="A271" s="22" t="s">
        <v>358</v>
      </c>
      <c r="B271" s="23" t="s">
        <v>357</v>
      </c>
      <c r="C271" s="24">
        <v>36980</v>
      </c>
      <c r="D271" s="24">
        <v>0</v>
      </c>
      <c r="E271" s="7">
        <f aca="true" t="shared" si="3" ref="E271:E362">D271/C271</f>
        <v>0</v>
      </c>
    </row>
    <row r="272" spans="1:5" ht="21" outlineLevel="1">
      <c r="A272" s="36" t="s">
        <v>359</v>
      </c>
      <c r="B272" s="37" t="s">
        <v>360</v>
      </c>
      <c r="C272" s="38">
        <v>4379700</v>
      </c>
      <c r="D272" s="38">
        <v>9020</v>
      </c>
      <c r="E272" s="39">
        <f t="shared" si="3"/>
        <v>0.0020595017923602074</v>
      </c>
    </row>
    <row r="273" spans="1:5" ht="12.75" outlineLevel="1">
      <c r="A273" s="27"/>
      <c r="B273" s="28" t="s">
        <v>621</v>
      </c>
      <c r="C273" s="29"/>
      <c r="D273" s="29"/>
      <c r="E273" s="6"/>
    </row>
    <row r="274" spans="1:5" ht="12.75" outlineLevel="1">
      <c r="A274" s="31"/>
      <c r="B274" s="32" t="s">
        <v>622</v>
      </c>
      <c r="C274" s="33"/>
      <c r="D274" s="33"/>
      <c r="E274" s="34"/>
    </row>
    <row r="275" spans="1:5" ht="12.75" outlineLevel="1">
      <c r="A275" s="31"/>
      <c r="B275" s="32" t="s">
        <v>623</v>
      </c>
      <c r="C275" s="33">
        <f>C281</f>
        <v>663700</v>
      </c>
      <c r="D275" s="33">
        <f>D281</f>
        <v>0</v>
      </c>
      <c r="E275" s="34">
        <f>D275/C275</f>
        <v>0</v>
      </c>
    </row>
    <row r="276" spans="1:5" ht="12.75" outlineLevel="1">
      <c r="A276" s="27"/>
      <c r="B276" s="28" t="s">
        <v>624</v>
      </c>
      <c r="C276" s="29">
        <f>C272-C274-C275</f>
        <v>3716000</v>
      </c>
      <c r="D276" s="29">
        <f>D272-D274-D275</f>
        <v>9020</v>
      </c>
      <c r="E276" s="35">
        <f>D276/C276</f>
        <v>0.0024273412271259417</v>
      </c>
    </row>
    <row r="277" spans="1:5" ht="12.75" outlineLevel="2">
      <c r="A277" s="19" t="s">
        <v>361</v>
      </c>
      <c r="B277" s="20" t="s">
        <v>362</v>
      </c>
      <c r="C277" s="21">
        <v>3649600</v>
      </c>
      <c r="D277" s="21">
        <v>9020</v>
      </c>
      <c r="E277" s="6">
        <f t="shared" si="3"/>
        <v>0.002471503726435774</v>
      </c>
    </row>
    <row r="278" spans="1:5" ht="21" outlineLevel="7">
      <c r="A278" s="22" t="s">
        <v>363</v>
      </c>
      <c r="B278" s="23" t="s">
        <v>364</v>
      </c>
      <c r="C278" s="24">
        <v>2141600</v>
      </c>
      <c r="D278" s="24">
        <v>0</v>
      </c>
      <c r="E278" s="5">
        <f t="shared" si="3"/>
        <v>0</v>
      </c>
    </row>
    <row r="279" spans="1:5" ht="12.75" outlineLevel="7">
      <c r="A279" s="22" t="s">
        <v>365</v>
      </c>
      <c r="B279" s="23" t="s">
        <v>366</v>
      </c>
      <c r="C279" s="24">
        <v>1508000</v>
      </c>
      <c r="D279" s="24">
        <v>9020</v>
      </c>
      <c r="E279" s="7">
        <f t="shared" si="3"/>
        <v>0.005981432360742706</v>
      </c>
    </row>
    <row r="280" spans="1:5" ht="12.75" outlineLevel="2">
      <c r="A280" s="19" t="s">
        <v>367</v>
      </c>
      <c r="B280" s="20" t="s">
        <v>355</v>
      </c>
      <c r="C280" s="21">
        <v>730100</v>
      </c>
      <c r="D280" s="21">
        <v>0</v>
      </c>
      <c r="E280" s="6">
        <f t="shared" si="3"/>
        <v>0</v>
      </c>
    </row>
    <row r="281" spans="1:5" ht="31.5" outlineLevel="7">
      <c r="A281" s="22" t="s">
        <v>368</v>
      </c>
      <c r="B281" s="23" t="s">
        <v>357</v>
      </c>
      <c r="C281" s="24">
        <v>663700</v>
      </c>
      <c r="D281" s="24">
        <v>0</v>
      </c>
      <c r="E281" s="5">
        <f t="shared" si="3"/>
        <v>0</v>
      </c>
    </row>
    <row r="282" spans="1:5" ht="31.5" outlineLevel="7">
      <c r="A282" s="22" t="s">
        <v>369</v>
      </c>
      <c r="B282" s="23" t="s">
        <v>357</v>
      </c>
      <c r="C282" s="24">
        <v>66400</v>
      </c>
      <c r="D282" s="24">
        <v>0</v>
      </c>
      <c r="E282" s="7">
        <f t="shared" si="3"/>
        <v>0</v>
      </c>
    </row>
    <row r="283" spans="1:5" ht="12.75" outlineLevel="1">
      <c r="A283" s="36" t="s">
        <v>370</v>
      </c>
      <c r="B283" s="37" t="s">
        <v>371</v>
      </c>
      <c r="C283" s="38">
        <v>1888364</v>
      </c>
      <c r="D283" s="38">
        <v>271776</v>
      </c>
      <c r="E283" s="39">
        <f t="shared" si="3"/>
        <v>0.14392140498336126</v>
      </c>
    </row>
    <row r="284" spans="1:5" ht="12.75" outlineLevel="1">
      <c r="A284" s="27"/>
      <c r="B284" s="28" t="s">
        <v>621</v>
      </c>
      <c r="C284" s="29"/>
      <c r="D284" s="29"/>
      <c r="E284" s="6"/>
    </row>
    <row r="285" spans="1:5" ht="12.75" outlineLevel="1">
      <c r="A285" s="31"/>
      <c r="B285" s="32" t="s">
        <v>622</v>
      </c>
      <c r="C285" s="33"/>
      <c r="D285" s="33"/>
      <c r="E285" s="34"/>
    </row>
    <row r="286" spans="1:5" ht="12.75" outlineLevel="1">
      <c r="A286" s="31"/>
      <c r="B286" s="32" t="s">
        <v>623</v>
      </c>
      <c r="C286" s="33"/>
      <c r="D286" s="33"/>
      <c r="E286" s="34"/>
    </row>
    <row r="287" spans="1:5" ht="12.75" outlineLevel="1">
      <c r="A287" s="27"/>
      <c r="B287" s="28" t="s">
        <v>624</v>
      </c>
      <c r="C287" s="29">
        <f>C283-C285-C286</f>
        <v>1888364</v>
      </c>
      <c r="D287" s="29">
        <f>D283-D285-D286</f>
        <v>271776</v>
      </c>
      <c r="E287" s="35">
        <f>D287/C287</f>
        <v>0.14392140498336126</v>
      </c>
    </row>
    <row r="288" spans="1:5" ht="21" outlineLevel="2">
      <c r="A288" s="19" t="s">
        <v>372</v>
      </c>
      <c r="B288" s="20" t="s">
        <v>373</v>
      </c>
      <c r="C288" s="21">
        <v>1888364</v>
      </c>
      <c r="D288" s="21">
        <v>271776</v>
      </c>
      <c r="E288" s="6">
        <f t="shared" si="3"/>
        <v>0.14392140498336126</v>
      </c>
    </row>
    <row r="289" spans="1:5" ht="12.75" outlineLevel="7">
      <c r="A289" s="22" t="s">
        <v>374</v>
      </c>
      <c r="B289" s="23" t="s">
        <v>375</v>
      </c>
      <c r="C289" s="24">
        <v>358044</v>
      </c>
      <c r="D289" s="24">
        <v>76646</v>
      </c>
      <c r="E289" s="8">
        <f t="shared" si="3"/>
        <v>0.21406866195216231</v>
      </c>
    </row>
    <row r="290" spans="1:5" ht="21" outlineLevel="7">
      <c r="A290" s="22" t="s">
        <v>376</v>
      </c>
      <c r="B290" s="23" t="s">
        <v>377</v>
      </c>
      <c r="C290" s="24">
        <v>1005720</v>
      </c>
      <c r="D290" s="24">
        <v>195130</v>
      </c>
      <c r="E290" s="9">
        <f t="shared" si="3"/>
        <v>0.19402020443065665</v>
      </c>
    </row>
    <row r="291" spans="1:5" ht="12.75" outlineLevel="7">
      <c r="A291" s="22" t="s">
        <v>378</v>
      </c>
      <c r="B291" s="23" t="s">
        <v>379</v>
      </c>
      <c r="C291" s="24">
        <v>524600</v>
      </c>
      <c r="D291" s="24">
        <v>0</v>
      </c>
      <c r="E291" s="7">
        <f t="shared" si="3"/>
        <v>0</v>
      </c>
    </row>
    <row r="292" spans="1:5" ht="21" outlineLevel="1">
      <c r="A292" s="36" t="s">
        <v>380</v>
      </c>
      <c r="B292" s="37" t="s">
        <v>381</v>
      </c>
      <c r="C292" s="38">
        <v>4035200</v>
      </c>
      <c r="D292" s="38">
        <v>572387.79</v>
      </c>
      <c r="E292" s="39">
        <f t="shared" si="3"/>
        <v>0.14184867912371135</v>
      </c>
    </row>
    <row r="293" spans="1:5" ht="12.75" outlineLevel="1">
      <c r="A293" s="27"/>
      <c r="B293" s="28" t="s">
        <v>621</v>
      </c>
      <c r="C293" s="29"/>
      <c r="D293" s="29"/>
      <c r="E293" s="6"/>
    </row>
    <row r="294" spans="1:5" ht="12.75" outlineLevel="1">
      <c r="A294" s="31"/>
      <c r="B294" s="32" t="s">
        <v>622</v>
      </c>
      <c r="C294" s="33"/>
      <c r="D294" s="33"/>
      <c r="E294" s="34"/>
    </row>
    <row r="295" spans="1:5" ht="12.75" outlineLevel="1">
      <c r="A295" s="31"/>
      <c r="B295" s="32" t="s">
        <v>623</v>
      </c>
      <c r="C295" s="33"/>
      <c r="D295" s="33"/>
      <c r="E295" s="34"/>
    </row>
    <row r="296" spans="1:5" ht="12.75" outlineLevel="1">
      <c r="A296" s="27"/>
      <c r="B296" s="28" t="s">
        <v>624</v>
      </c>
      <c r="C296" s="29">
        <f>C292-C294-C295</f>
        <v>4035200</v>
      </c>
      <c r="D296" s="29">
        <f>D292-D294-D295</f>
        <v>572387.79</v>
      </c>
      <c r="E296" s="35">
        <f>D296/C296</f>
        <v>0.14184867912371135</v>
      </c>
    </row>
    <row r="297" spans="1:5" ht="12.75" outlineLevel="2">
      <c r="A297" s="19" t="s">
        <v>382</v>
      </c>
      <c r="B297" s="20" t="s">
        <v>383</v>
      </c>
      <c r="C297" s="21">
        <v>4035200</v>
      </c>
      <c r="D297" s="21">
        <v>572387.79</v>
      </c>
      <c r="E297" s="6">
        <f t="shared" si="3"/>
        <v>0.14184867912371135</v>
      </c>
    </row>
    <row r="298" spans="1:5" ht="12.75" outlineLevel="7">
      <c r="A298" s="22" t="s">
        <v>384</v>
      </c>
      <c r="B298" s="23" t="s">
        <v>385</v>
      </c>
      <c r="C298" s="24">
        <v>2506242</v>
      </c>
      <c r="D298" s="24">
        <v>500449.83</v>
      </c>
      <c r="E298" s="8">
        <f t="shared" si="3"/>
        <v>0.19968136756147253</v>
      </c>
    </row>
    <row r="299" spans="1:5" ht="21" outlineLevel="7">
      <c r="A299" s="22" t="s">
        <v>386</v>
      </c>
      <c r="B299" s="23" t="s">
        <v>387</v>
      </c>
      <c r="C299" s="24">
        <v>405500</v>
      </c>
      <c r="D299" s="24">
        <v>32603.58</v>
      </c>
      <c r="E299" s="9">
        <f t="shared" si="3"/>
        <v>0.08040340320591863</v>
      </c>
    </row>
    <row r="300" spans="1:5" ht="12.75" outlineLevel="7">
      <c r="A300" s="22" t="s">
        <v>388</v>
      </c>
      <c r="B300" s="23" t="s">
        <v>389</v>
      </c>
      <c r="C300" s="24">
        <v>753000</v>
      </c>
      <c r="D300" s="24">
        <v>0</v>
      </c>
      <c r="E300" s="9">
        <f t="shared" si="3"/>
        <v>0</v>
      </c>
    </row>
    <row r="301" spans="1:5" ht="21" outlineLevel="7">
      <c r="A301" s="22" t="s">
        <v>390</v>
      </c>
      <c r="B301" s="23" t="s">
        <v>391</v>
      </c>
      <c r="C301" s="24">
        <v>370458</v>
      </c>
      <c r="D301" s="24">
        <v>39334.38</v>
      </c>
      <c r="E301" s="7">
        <f t="shared" si="3"/>
        <v>0.10617770435514956</v>
      </c>
    </row>
    <row r="302" spans="1:5" ht="21">
      <c r="A302" s="36" t="s">
        <v>392</v>
      </c>
      <c r="B302" s="37" t="s">
        <v>393</v>
      </c>
      <c r="C302" s="38">
        <v>23207149</v>
      </c>
      <c r="D302" s="38">
        <v>63087.55</v>
      </c>
      <c r="E302" s="39">
        <f t="shared" si="3"/>
        <v>0.002718453266275836</v>
      </c>
    </row>
    <row r="303" spans="1:5" ht="12.75">
      <c r="A303" s="27"/>
      <c r="B303" s="28" t="s">
        <v>621</v>
      </c>
      <c r="C303" s="29"/>
      <c r="D303" s="29"/>
      <c r="E303" s="6"/>
    </row>
    <row r="304" spans="1:5" ht="12.75">
      <c r="A304" s="31"/>
      <c r="B304" s="32" t="s">
        <v>622</v>
      </c>
      <c r="C304" s="33"/>
      <c r="D304" s="33"/>
      <c r="E304" s="34"/>
    </row>
    <row r="305" spans="1:5" ht="12.75">
      <c r="A305" s="31"/>
      <c r="B305" s="32" t="s">
        <v>623</v>
      </c>
      <c r="C305" s="33">
        <f>C308</f>
        <v>16374849</v>
      </c>
      <c r="D305" s="33">
        <f>D308</f>
        <v>0</v>
      </c>
      <c r="E305" s="34">
        <f>D305/C305</f>
        <v>0</v>
      </c>
    </row>
    <row r="306" spans="1:5" ht="12.75">
      <c r="A306" s="27"/>
      <c r="B306" s="28" t="s">
        <v>624</v>
      </c>
      <c r="C306" s="29">
        <f>C302-C304-C305</f>
        <v>6832300</v>
      </c>
      <c r="D306" s="29">
        <f>D302-D304-D305</f>
        <v>63087.55</v>
      </c>
      <c r="E306" s="35">
        <f>D306/C306</f>
        <v>0.009233720708985262</v>
      </c>
    </row>
    <row r="307" spans="1:5" ht="21" outlineLevel="1">
      <c r="A307" s="19" t="s">
        <v>394</v>
      </c>
      <c r="B307" s="20" t="s">
        <v>395</v>
      </c>
      <c r="C307" s="21">
        <v>18749849</v>
      </c>
      <c r="D307" s="21">
        <v>0</v>
      </c>
      <c r="E307" s="6">
        <f t="shared" si="3"/>
        <v>0</v>
      </c>
    </row>
    <row r="308" spans="1:5" ht="21" outlineLevel="7">
      <c r="A308" s="22" t="s">
        <v>396</v>
      </c>
      <c r="B308" s="23" t="s">
        <v>397</v>
      </c>
      <c r="C308" s="24">
        <v>16374849</v>
      </c>
      <c r="D308" s="24">
        <v>0</v>
      </c>
      <c r="E308" s="8">
        <f t="shared" si="3"/>
        <v>0</v>
      </c>
    </row>
    <row r="309" spans="1:5" ht="21" outlineLevel="7">
      <c r="A309" s="22" t="s">
        <v>398</v>
      </c>
      <c r="B309" s="23" t="s">
        <v>399</v>
      </c>
      <c r="C309" s="24">
        <v>1035000</v>
      </c>
      <c r="D309" s="24">
        <v>0</v>
      </c>
      <c r="E309" s="9">
        <f t="shared" si="3"/>
        <v>0</v>
      </c>
    </row>
    <row r="310" spans="1:5" ht="21" outlineLevel="7">
      <c r="A310" s="22" t="s">
        <v>400</v>
      </c>
      <c r="B310" s="23" t="s">
        <v>397</v>
      </c>
      <c r="C310" s="24">
        <v>1340000</v>
      </c>
      <c r="D310" s="24">
        <v>0</v>
      </c>
      <c r="E310" s="7">
        <f t="shared" si="3"/>
        <v>0</v>
      </c>
    </row>
    <row r="311" spans="1:5" ht="21" outlineLevel="1">
      <c r="A311" s="19" t="s">
        <v>401</v>
      </c>
      <c r="B311" s="20" t="s">
        <v>402</v>
      </c>
      <c r="C311" s="21">
        <v>557000</v>
      </c>
      <c r="D311" s="21">
        <v>0</v>
      </c>
      <c r="E311" s="5">
        <f t="shared" si="3"/>
        <v>0</v>
      </c>
    </row>
    <row r="312" spans="1:5" ht="31.5" outlineLevel="7">
      <c r="A312" s="22" t="s">
        <v>403</v>
      </c>
      <c r="B312" s="23" t="s">
        <v>404</v>
      </c>
      <c r="C312" s="24">
        <v>557000</v>
      </c>
      <c r="D312" s="24">
        <v>0</v>
      </c>
      <c r="E312" s="5">
        <f t="shared" si="3"/>
        <v>0</v>
      </c>
    </row>
    <row r="313" spans="1:5" ht="21" outlineLevel="1">
      <c r="A313" s="19" t="s">
        <v>405</v>
      </c>
      <c r="B313" s="20" t="s">
        <v>406</v>
      </c>
      <c r="C313" s="21">
        <v>3900300</v>
      </c>
      <c r="D313" s="21">
        <v>63087.55</v>
      </c>
      <c r="E313" s="5">
        <f t="shared" si="3"/>
        <v>0.016175050637130477</v>
      </c>
    </row>
    <row r="314" spans="1:5" ht="12.75" outlineLevel="7">
      <c r="A314" s="22" t="s">
        <v>407</v>
      </c>
      <c r="B314" s="23" t="s">
        <v>408</v>
      </c>
      <c r="C314" s="24">
        <v>3900300</v>
      </c>
      <c r="D314" s="24">
        <v>63087.55</v>
      </c>
      <c r="E314" s="5">
        <f t="shared" si="3"/>
        <v>0.016175050637130477</v>
      </c>
    </row>
    <row r="315" spans="1:5" ht="21">
      <c r="A315" s="36" t="s">
        <v>409</v>
      </c>
      <c r="B315" s="37" t="s">
        <v>410</v>
      </c>
      <c r="C315" s="38">
        <v>21028280</v>
      </c>
      <c r="D315" s="38">
        <v>0</v>
      </c>
      <c r="E315" s="39">
        <f t="shared" si="3"/>
        <v>0</v>
      </c>
    </row>
    <row r="316" spans="1:5" ht="12.75">
      <c r="A316" s="27"/>
      <c r="B316" s="28" t="s">
        <v>621</v>
      </c>
      <c r="C316" s="29"/>
      <c r="D316" s="29"/>
      <c r="E316" s="6"/>
    </row>
    <row r="317" spans="1:5" ht="12.75">
      <c r="A317" s="31"/>
      <c r="B317" s="32" t="s">
        <v>622</v>
      </c>
      <c r="C317" s="33"/>
      <c r="D317" s="33"/>
      <c r="E317" s="34"/>
    </row>
    <row r="318" spans="1:5" ht="12.75">
      <c r="A318" s="31"/>
      <c r="B318" s="32" t="s">
        <v>623</v>
      </c>
      <c r="C318" s="33"/>
      <c r="D318" s="33"/>
      <c r="E318" s="34"/>
    </row>
    <row r="319" spans="1:5" ht="12.75">
      <c r="A319" s="27"/>
      <c r="B319" s="28" t="s">
        <v>624</v>
      </c>
      <c r="C319" s="29">
        <f>C315-C317-C318</f>
        <v>21028280</v>
      </c>
      <c r="D319" s="29">
        <f>D315-D317-D318</f>
        <v>0</v>
      </c>
      <c r="E319" s="35">
        <f>D319/C319</f>
        <v>0</v>
      </c>
    </row>
    <row r="320" spans="1:5" ht="21" outlineLevel="1">
      <c r="A320" s="19" t="s">
        <v>411</v>
      </c>
      <c r="B320" s="20" t="s">
        <v>412</v>
      </c>
      <c r="C320" s="21">
        <v>1296000</v>
      </c>
      <c r="D320" s="21">
        <v>0</v>
      </c>
      <c r="E320" s="6">
        <f t="shared" si="3"/>
        <v>0</v>
      </c>
    </row>
    <row r="321" spans="1:5" ht="21" outlineLevel="7">
      <c r="A321" s="22" t="s">
        <v>413</v>
      </c>
      <c r="B321" s="23" t="s">
        <v>414</v>
      </c>
      <c r="C321" s="24">
        <v>1296000</v>
      </c>
      <c r="D321" s="24">
        <v>0</v>
      </c>
      <c r="E321" s="5">
        <f t="shared" si="3"/>
        <v>0</v>
      </c>
    </row>
    <row r="322" spans="1:5" ht="21" outlineLevel="1">
      <c r="A322" s="19" t="s">
        <v>415</v>
      </c>
      <c r="B322" s="20" t="s">
        <v>416</v>
      </c>
      <c r="C322" s="21">
        <v>996000</v>
      </c>
      <c r="D322" s="21">
        <v>0</v>
      </c>
      <c r="E322" s="5">
        <f t="shared" si="3"/>
        <v>0</v>
      </c>
    </row>
    <row r="323" spans="1:5" ht="21" outlineLevel="7">
      <c r="A323" s="22" t="s">
        <v>417</v>
      </c>
      <c r="B323" s="23" t="s">
        <v>418</v>
      </c>
      <c r="C323" s="24">
        <v>996000</v>
      </c>
      <c r="D323" s="24">
        <v>0</v>
      </c>
      <c r="E323" s="5">
        <f t="shared" si="3"/>
        <v>0</v>
      </c>
    </row>
    <row r="324" spans="1:5" ht="21" outlineLevel="1">
      <c r="A324" s="19" t="s">
        <v>419</v>
      </c>
      <c r="B324" s="20" t="s">
        <v>420</v>
      </c>
      <c r="C324" s="21">
        <v>450000</v>
      </c>
      <c r="D324" s="21">
        <v>0</v>
      </c>
      <c r="E324" s="6">
        <f t="shared" si="3"/>
        <v>0</v>
      </c>
    </row>
    <row r="325" spans="1:5" ht="21" outlineLevel="7">
      <c r="A325" s="22" t="s">
        <v>421</v>
      </c>
      <c r="B325" s="23" t="s">
        <v>422</v>
      </c>
      <c r="C325" s="24">
        <v>450000</v>
      </c>
      <c r="D325" s="24">
        <v>0</v>
      </c>
      <c r="E325" s="5">
        <f t="shared" si="3"/>
        <v>0</v>
      </c>
    </row>
    <row r="326" spans="1:5" ht="31.5" outlineLevel="1">
      <c r="A326" s="19" t="s">
        <v>423</v>
      </c>
      <c r="B326" s="20" t="s">
        <v>424</v>
      </c>
      <c r="C326" s="21">
        <v>3743000</v>
      </c>
      <c r="D326" s="21">
        <v>0</v>
      </c>
      <c r="E326" s="6">
        <f t="shared" si="3"/>
        <v>0</v>
      </c>
    </row>
    <row r="327" spans="1:5" ht="21" outlineLevel="7">
      <c r="A327" s="22" t="s">
        <v>425</v>
      </c>
      <c r="B327" s="23" t="s">
        <v>426</v>
      </c>
      <c r="C327" s="24">
        <v>3743000</v>
      </c>
      <c r="D327" s="24">
        <v>0</v>
      </c>
      <c r="E327" s="5">
        <f t="shared" si="3"/>
        <v>0</v>
      </c>
    </row>
    <row r="328" spans="1:5" ht="31.5" outlineLevel="1">
      <c r="A328" s="19" t="s">
        <v>427</v>
      </c>
      <c r="B328" s="20" t="s">
        <v>428</v>
      </c>
      <c r="C328" s="21">
        <v>6972257</v>
      </c>
      <c r="D328" s="21">
        <v>0</v>
      </c>
      <c r="E328" s="6">
        <f t="shared" si="3"/>
        <v>0</v>
      </c>
    </row>
    <row r="329" spans="1:5" ht="31.5" outlineLevel="7">
      <c r="A329" s="22" t="s">
        <v>429</v>
      </c>
      <c r="B329" s="23" t="s">
        <v>430</v>
      </c>
      <c r="C329" s="24">
        <v>6972257</v>
      </c>
      <c r="D329" s="24">
        <v>0</v>
      </c>
      <c r="E329" s="5">
        <f t="shared" si="3"/>
        <v>0</v>
      </c>
    </row>
    <row r="330" spans="1:5" ht="21" outlineLevel="1">
      <c r="A330" s="19" t="s">
        <v>431</v>
      </c>
      <c r="B330" s="20" t="s">
        <v>432</v>
      </c>
      <c r="C330" s="21">
        <v>571023</v>
      </c>
      <c r="D330" s="21">
        <v>0</v>
      </c>
      <c r="E330" s="6">
        <f t="shared" si="3"/>
        <v>0</v>
      </c>
    </row>
    <row r="331" spans="1:5" ht="21" outlineLevel="7">
      <c r="A331" s="22" t="s">
        <v>433</v>
      </c>
      <c r="B331" s="23" t="s">
        <v>434</v>
      </c>
      <c r="C331" s="24">
        <v>571023</v>
      </c>
      <c r="D331" s="24">
        <v>0</v>
      </c>
      <c r="E331" s="5">
        <f t="shared" si="3"/>
        <v>0</v>
      </c>
    </row>
    <row r="332" spans="1:5" ht="21" outlineLevel="1">
      <c r="A332" s="19" t="s">
        <v>435</v>
      </c>
      <c r="B332" s="20" t="s">
        <v>436</v>
      </c>
      <c r="C332" s="21">
        <v>7000000</v>
      </c>
      <c r="D332" s="21">
        <v>0</v>
      </c>
      <c r="E332" s="6">
        <f t="shared" si="3"/>
        <v>0</v>
      </c>
    </row>
    <row r="333" spans="1:5" ht="21" outlineLevel="7">
      <c r="A333" s="22" t="s">
        <v>437</v>
      </c>
      <c r="B333" s="23" t="s">
        <v>438</v>
      </c>
      <c r="C333" s="24">
        <v>7000000</v>
      </c>
      <c r="D333" s="24">
        <v>0</v>
      </c>
      <c r="E333" s="5">
        <f t="shared" si="3"/>
        <v>0</v>
      </c>
    </row>
    <row r="334" spans="1:5" ht="21">
      <c r="A334" s="36" t="s">
        <v>439</v>
      </c>
      <c r="B334" s="37" t="s">
        <v>440</v>
      </c>
      <c r="C334" s="38">
        <v>2037230</v>
      </c>
      <c r="D334" s="38">
        <v>366000</v>
      </c>
      <c r="E334" s="39">
        <f t="shared" si="3"/>
        <v>0.17965570897738595</v>
      </c>
    </row>
    <row r="335" spans="1:5" ht="12.75">
      <c r="A335" s="27"/>
      <c r="B335" s="28" t="s">
        <v>621</v>
      </c>
      <c r="C335" s="29"/>
      <c r="D335" s="29"/>
      <c r="E335" s="6"/>
    </row>
    <row r="336" spans="1:5" ht="12.75">
      <c r="A336" s="31"/>
      <c r="B336" s="32" t="s">
        <v>622</v>
      </c>
      <c r="C336" s="33"/>
      <c r="D336" s="33"/>
      <c r="E336" s="34"/>
    </row>
    <row r="337" spans="1:5" ht="12.75">
      <c r="A337" s="31"/>
      <c r="B337" s="32" t="s">
        <v>623</v>
      </c>
      <c r="C337" s="33">
        <f>C341+C352</f>
        <v>1016692</v>
      </c>
      <c r="D337" s="33">
        <f>D341+D352</f>
        <v>0</v>
      </c>
      <c r="E337" s="34">
        <f>D337/C337</f>
        <v>0</v>
      </c>
    </row>
    <row r="338" spans="1:5" ht="12.75">
      <c r="A338" s="27"/>
      <c r="B338" s="28" t="s">
        <v>624</v>
      </c>
      <c r="C338" s="29">
        <f>C334-C336-C337</f>
        <v>1020538</v>
      </c>
      <c r="D338" s="29">
        <f>D334-D336-D337</f>
        <v>366000</v>
      </c>
      <c r="E338" s="35">
        <f>D338/C338</f>
        <v>0.35863436736309673</v>
      </c>
    </row>
    <row r="339" spans="1:5" ht="21" outlineLevel="1">
      <c r="A339" s="19" t="s">
        <v>441</v>
      </c>
      <c r="B339" s="20" t="s">
        <v>442</v>
      </c>
      <c r="C339" s="21">
        <v>1230000</v>
      </c>
      <c r="D339" s="21">
        <v>100000</v>
      </c>
      <c r="E339" s="6">
        <f t="shared" si="3"/>
        <v>0.08130081300813008</v>
      </c>
    </row>
    <row r="340" spans="1:5" ht="42" outlineLevel="7">
      <c r="A340" s="22" t="s">
        <v>443</v>
      </c>
      <c r="B340" s="25" t="s">
        <v>444</v>
      </c>
      <c r="C340" s="24">
        <v>235000</v>
      </c>
      <c r="D340" s="24">
        <v>100000</v>
      </c>
      <c r="E340" s="8">
        <f t="shared" si="3"/>
        <v>0.425531914893617</v>
      </c>
    </row>
    <row r="341" spans="1:5" ht="42" outlineLevel="7">
      <c r="A341" s="22" t="s">
        <v>445</v>
      </c>
      <c r="B341" s="25" t="s">
        <v>446</v>
      </c>
      <c r="C341" s="24">
        <v>900000</v>
      </c>
      <c r="D341" s="24">
        <v>0</v>
      </c>
      <c r="E341" s="9">
        <f t="shared" si="3"/>
        <v>0</v>
      </c>
    </row>
    <row r="342" spans="1:5" ht="42" outlineLevel="7">
      <c r="A342" s="22" t="s">
        <v>447</v>
      </c>
      <c r="B342" s="25" t="s">
        <v>446</v>
      </c>
      <c r="C342" s="24">
        <v>95000</v>
      </c>
      <c r="D342" s="24">
        <v>0</v>
      </c>
      <c r="E342" s="7">
        <f t="shared" si="3"/>
        <v>0</v>
      </c>
    </row>
    <row r="343" spans="1:5" ht="31.5" outlineLevel="1">
      <c r="A343" s="19" t="s">
        <v>448</v>
      </c>
      <c r="B343" s="20" t="s">
        <v>449</v>
      </c>
      <c r="C343" s="21">
        <v>807230</v>
      </c>
      <c r="D343" s="21">
        <v>266000</v>
      </c>
      <c r="E343" s="6">
        <f t="shared" si="3"/>
        <v>0.3295219454182823</v>
      </c>
    </row>
    <row r="344" spans="1:5" ht="12.75" outlineLevel="7">
      <c r="A344" s="22" t="s">
        <v>450</v>
      </c>
      <c r="B344" s="23" t="s">
        <v>451</v>
      </c>
      <c r="C344" s="24">
        <v>235000</v>
      </c>
      <c r="D344" s="24">
        <v>135000</v>
      </c>
      <c r="E344" s="8">
        <f t="shared" si="3"/>
        <v>0.574468085106383</v>
      </c>
    </row>
    <row r="345" spans="1:5" ht="42" outlineLevel="7">
      <c r="A345" s="22" t="s">
        <v>452</v>
      </c>
      <c r="B345" s="25" t="s">
        <v>453</v>
      </c>
      <c r="C345" s="24">
        <v>43000</v>
      </c>
      <c r="D345" s="24">
        <v>10000</v>
      </c>
      <c r="E345" s="9">
        <f t="shared" si="3"/>
        <v>0.23255813953488372</v>
      </c>
    </row>
    <row r="346" spans="1:5" ht="31.5" outlineLevel="7">
      <c r="A346" s="22" t="s">
        <v>454</v>
      </c>
      <c r="B346" s="23" t="s">
        <v>455</v>
      </c>
      <c r="C346" s="24">
        <v>98000</v>
      </c>
      <c r="D346" s="24">
        <v>49000</v>
      </c>
      <c r="E346" s="9">
        <f t="shared" si="3"/>
        <v>0.5</v>
      </c>
    </row>
    <row r="347" spans="1:5" ht="21" outlineLevel="7">
      <c r="A347" s="22" t="s">
        <v>456</v>
      </c>
      <c r="B347" s="23" t="s">
        <v>457</v>
      </c>
      <c r="C347" s="24">
        <v>36000</v>
      </c>
      <c r="D347" s="24">
        <v>12000</v>
      </c>
      <c r="E347" s="9">
        <f t="shared" si="3"/>
        <v>0.3333333333333333</v>
      </c>
    </row>
    <row r="348" spans="1:5" ht="31.5" outlineLevel="7">
      <c r="A348" s="22" t="s">
        <v>458</v>
      </c>
      <c r="B348" s="23" t="s">
        <v>459</v>
      </c>
      <c r="C348" s="24">
        <v>112000</v>
      </c>
      <c r="D348" s="24">
        <v>30000</v>
      </c>
      <c r="E348" s="9">
        <f t="shared" si="3"/>
        <v>0.26785714285714285</v>
      </c>
    </row>
    <row r="349" spans="1:5" ht="31.5" outlineLevel="7">
      <c r="A349" s="22" t="s">
        <v>460</v>
      </c>
      <c r="B349" s="23" t="s">
        <v>461</v>
      </c>
      <c r="C349" s="24">
        <v>43000</v>
      </c>
      <c r="D349" s="24">
        <v>10000</v>
      </c>
      <c r="E349" s="9">
        <f t="shared" si="3"/>
        <v>0.23255813953488372</v>
      </c>
    </row>
    <row r="350" spans="1:5" ht="21" outlineLevel="7">
      <c r="A350" s="22" t="s">
        <v>462</v>
      </c>
      <c r="B350" s="23" t="s">
        <v>463</v>
      </c>
      <c r="C350" s="24">
        <v>30000</v>
      </c>
      <c r="D350" s="24">
        <v>10000</v>
      </c>
      <c r="E350" s="9">
        <f t="shared" si="3"/>
        <v>0.3333333333333333</v>
      </c>
    </row>
    <row r="351" spans="1:5" ht="31.5" outlineLevel="7">
      <c r="A351" s="22" t="s">
        <v>464</v>
      </c>
      <c r="B351" s="23" t="s">
        <v>465</v>
      </c>
      <c r="C351" s="24">
        <v>43000</v>
      </c>
      <c r="D351" s="24">
        <v>10000</v>
      </c>
      <c r="E351" s="9">
        <f t="shared" si="3"/>
        <v>0.23255813953488372</v>
      </c>
    </row>
    <row r="352" spans="1:5" ht="21" outlineLevel="7">
      <c r="A352" s="22" t="s">
        <v>466</v>
      </c>
      <c r="B352" s="23" t="s">
        <v>467</v>
      </c>
      <c r="C352" s="24">
        <v>116692</v>
      </c>
      <c r="D352" s="24">
        <v>0</v>
      </c>
      <c r="E352" s="9">
        <f t="shared" si="3"/>
        <v>0</v>
      </c>
    </row>
    <row r="353" spans="1:5" ht="21" outlineLevel="7">
      <c r="A353" s="22" t="s">
        <v>468</v>
      </c>
      <c r="B353" s="23" t="s">
        <v>467</v>
      </c>
      <c r="C353" s="24">
        <v>50538</v>
      </c>
      <c r="D353" s="24">
        <v>0</v>
      </c>
      <c r="E353" s="7">
        <f t="shared" si="3"/>
        <v>0</v>
      </c>
    </row>
    <row r="354" spans="1:5" ht="21">
      <c r="A354" s="36" t="s">
        <v>469</v>
      </c>
      <c r="B354" s="37" t="s">
        <v>470</v>
      </c>
      <c r="C354" s="38">
        <v>162703648.63</v>
      </c>
      <c r="D354" s="38">
        <v>1526646.4</v>
      </c>
      <c r="E354" s="39">
        <f t="shared" si="3"/>
        <v>0.009382988106626333</v>
      </c>
    </row>
    <row r="355" spans="1:5" ht="12.75">
      <c r="A355" s="27"/>
      <c r="B355" s="28" t="s">
        <v>621</v>
      </c>
      <c r="C355" s="29"/>
      <c r="D355" s="29"/>
      <c r="E355" s="6"/>
    </row>
    <row r="356" spans="1:5" ht="12.75">
      <c r="A356" s="31"/>
      <c r="B356" s="32" t="s">
        <v>622</v>
      </c>
      <c r="C356" s="33"/>
      <c r="D356" s="33"/>
      <c r="E356" s="34"/>
    </row>
    <row r="357" spans="1:5" ht="12.75">
      <c r="A357" s="31"/>
      <c r="B357" s="32" t="s">
        <v>623</v>
      </c>
      <c r="C357" s="33">
        <f>C367+C383+C384+C385</f>
        <v>56665748</v>
      </c>
      <c r="D357" s="33">
        <f>D367+D383+D384+D385</f>
        <v>0</v>
      </c>
      <c r="E357" s="34">
        <f>D357/C357</f>
        <v>0</v>
      </c>
    </row>
    <row r="358" spans="1:5" ht="12.75">
      <c r="A358" s="27"/>
      <c r="B358" s="28" t="s">
        <v>624</v>
      </c>
      <c r="C358" s="29">
        <f>C354-C356-C357</f>
        <v>106037900.63</v>
      </c>
      <c r="D358" s="29">
        <f>D354-D356-D357</f>
        <v>1526646.4</v>
      </c>
      <c r="E358" s="35">
        <f>D358/C358</f>
        <v>0.014397176772925327</v>
      </c>
    </row>
    <row r="359" spans="1:5" ht="21" outlineLevel="1">
      <c r="A359" s="19" t="s">
        <v>471</v>
      </c>
      <c r="B359" s="20" t="s">
        <v>472</v>
      </c>
      <c r="C359" s="21">
        <v>131429402.18</v>
      </c>
      <c r="D359" s="21">
        <v>1326649.23</v>
      </c>
      <c r="E359" s="6">
        <f t="shared" si="3"/>
        <v>0.010094006424704562</v>
      </c>
    </row>
    <row r="360" spans="1:5" ht="31.5" outlineLevel="7">
      <c r="A360" s="22" t="s">
        <v>473</v>
      </c>
      <c r="B360" s="23" t="s">
        <v>474</v>
      </c>
      <c r="C360" s="24">
        <v>36895589.48</v>
      </c>
      <c r="D360" s="24">
        <v>0</v>
      </c>
      <c r="E360" s="8">
        <f t="shared" si="3"/>
        <v>0</v>
      </c>
    </row>
    <row r="361" spans="1:5" ht="21" outlineLevel="7">
      <c r="A361" s="22" t="s">
        <v>476</v>
      </c>
      <c r="B361" s="23" t="s">
        <v>477</v>
      </c>
      <c r="C361" s="24">
        <v>2892253.78</v>
      </c>
      <c r="D361" s="24">
        <v>0</v>
      </c>
      <c r="E361" s="9">
        <f t="shared" si="3"/>
        <v>0</v>
      </c>
    </row>
    <row r="362" spans="1:5" ht="21" outlineLevel="7">
      <c r="A362" s="22" t="s">
        <v>478</v>
      </c>
      <c r="B362" s="23" t="s">
        <v>479</v>
      </c>
      <c r="C362" s="24">
        <v>4179241.6</v>
      </c>
      <c r="D362" s="24">
        <v>95396.06</v>
      </c>
      <c r="E362" s="9">
        <f t="shared" si="3"/>
        <v>0.022826165398047337</v>
      </c>
    </row>
    <row r="363" spans="1:5" ht="21" outlineLevel="7">
      <c r="A363" s="22" t="s">
        <v>480</v>
      </c>
      <c r="B363" s="23" t="s">
        <v>481</v>
      </c>
      <c r="C363" s="24">
        <v>6283085.28</v>
      </c>
      <c r="D363" s="24">
        <v>0</v>
      </c>
      <c r="E363" s="9">
        <f aca="true" t="shared" si="4" ref="E363:E454">D363/C363</f>
        <v>0</v>
      </c>
    </row>
    <row r="364" spans="1:5" ht="21" outlineLevel="7">
      <c r="A364" s="22" t="s">
        <v>482</v>
      </c>
      <c r="B364" s="23" t="s">
        <v>483</v>
      </c>
      <c r="C364" s="24">
        <v>12503355.4</v>
      </c>
      <c r="D364" s="24">
        <v>1029824.7</v>
      </c>
      <c r="E364" s="9">
        <f t="shared" si="4"/>
        <v>0.08236386690247963</v>
      </c>
    </row>
    <row r="365" spans="1:5" ht="12.75" outlineLevel="7">
      <c r="A365" s="22" t="s">
        <v>484</v>
      </c>
      <c r="B365" s="23" t="s">
        <v>485</v>
      </c>
      <c r="C365" s="24">
        <v>4210451.39</v>
      </c>
      <c r="D365" s="24">
        <v>0</v>
      </c>
      <c r="E365" s="9">
        <f t="shared" si="4"/>
        <v>0</v>
      </c>
    </row>
    <row r="366" spans="1:5" ht="21" outlineLevel="7">
      <c r="A366" s="22" t="s">
        <v>486</v>
      </c>
      <c r="B366" s="23" t="s">
        <v>487</v>
      </c>
      <c r="C366" s="24">
        <v>21948</v>
      </c>
      <c r="D366" s="24">
        <v>0</v>
      </c>
      <c r="E366" s="9">
        <f t="shared" si="4"/>
        <v>0</v>
      </c>
    </row>
    <row r="367" spans="1:5" ht="21" outlineLevel="7">
      <c r="A367" s="22" t="s">
        <v>488</v>
      </c>
      <c r="B367" s="23" t="s">
        <v>489</v>
      </c>
      <c r="C367" s="24">
        <v>50110000</v>
      </c>
      <c r="D367" s="24">
        <v>0</v>
      </c>
      <c r="E367" s="9">
        <f t="shared" si="4"/>
        <v>0</v>
      </c>
    </row>
    <row r="368" spans="1:5" ht="31.5" outlineLevel="7">
      <c r="A368" s="22" t="s">
        <v>490</v>
      </c>
      <c r="B368" s="23" t="s">
        <v>491</v>
      </c>
      <c r="C368" s="24">
        <v>274768.41</v>
      </c>
      <c r="D368" s="24">
        <v>201428.47</v>
      </c>
      <c r="E368" s="9">
        <f t="shared" si="4"/>
        <v>0.733084527438944</v>
      </c>
    </row>
    <row r="369" spans="1:5" ht="31.5" outlineLevel="7">
      <c r="A369" s="22" t="s">
        <v>492</v>
      </c>
      <c r="B369" s="23" t="s">
        <v>475</v>
      </c>
      <c r="C369" s="24">
        <v>14058708.84</v>
      </c>
      <c r="D369" s="24">
        <v>0</v>
      </c>
      <c r="E369" s="7">
        <f t="shared" si="4"/>
        <v>0</v>
      </c>
    </row>
    <row r="370" spans="1:5" ht="21" outlineLevel="1">
      <c r="A370" s="19" t="s">
        <v>493</v>
      </c>
      <c r="B370" s="20" t="s">
        <v>494</v>
      </c>
      <c r="C370" s="21">
        <v>31274246.45</v>
      </c>
      <c r="D370" s="21">
        <v>199997.17</v>
      </c>
      <c r="E370" s="6">
        <f t="shared" si="4"/>
        <v>0.006394947687060898</v>
      </c>
    </row>
    <row r="371" spans="1:5" ht="12.75" outlineLevel="7">
      <c r="A371" s="22" t="s">
        <v>495</v>
      </c>
      <c r="B371" s="23" t="s">
        <v>496</v>
      </c>
      <c r="C371" s="24">
        <v>2410265.74</v>
      </c>
      <c r="D371" s="24">
        <v>0</v>
      </c>
      <c r="E371" s="8">
        <f t="shared" si="4"/>
        <v>0</v>
      </c>
    </row>
    <row r="372" spans="1:5" ht="12.75" outlineLevel="7">
      <c r="A372" s="22" t="s">
        <v>497</v>
      </c>
      <c r="B372" s="23" t="s">
        <v>498</v>
      </c>
      <c r="C372" s="24">
        <v>2177440.05</v>
      </c>
      <c r="D372" s="24">
        <v>199997.17</v>
      </c>
      <c r="E372" s="9">
        <f t="shared" si="4"/>
        <v>0.09184967916797528</v>
      </c>
    </row>
    <row r="373" spans="1:5" ht="21" outlineLevel="7">
      <c r="A373" s="22" t="s">
        <v>499</v>
      </c>
      <c r="B373" s="23" t="s">
        <v>500</v>
      </c>
      <c r="C373" s="24">
        <v>1000000</v>
      </c>
      <c r="D373" s="24">
        <v>0</v>
      </c>
      <c r="E373" s="9">
        <f t="shared" si="4"/>
        <v>0</v>
      </c>
    </row>
    <row r="374" spans="1:5" ht="21" outlineLevel="7">
      <c r="A374" s="22" t="s">
        <v>501</v>
      </c>
      <c r="B374" s="23" t="s">
        <v>502</v>
      </c>
      <c r="C374" s="24">
        <v>781730.53</v>
      </c>
      <c r="D374" s="24">
        <v>0</v>
      </c>
      <c r="E374" s="9">
        <f t="shared" si="4"/>
        <v>0</v>
      </c>
    </row>
    <row r="375" spans="1:5" ht="12.75" outlineLevel="7">
      <c r="A375" s="22" t="s">
        <v>503</v>
      </c>
      <c r="B375" s="23" t="s">
        <v>504</v>
      </c>
      <c r="C375" s="24">
        <v>1151241.14</v>
      </c>
      <c r="D375" s="24">
        <v>0</v>
      </c>
      <c r="E375" s="9">
        <f t="shared" si="4"/>
        <v>0</v>
      </c>
    </row>
    <row r="376" spans="1:5" ht="21" outlineLevel="7">
      <c r="A376" s="22" t="s">
        <v>505</v>
      </c>
      <c r="B376" s="23" t="s">
        <v>506</v>
      </c>
      <c r="C376" s="24">
        <v>1684493</v>
      </c>
      <c r="D376" s="24">
        <v>0</v>
      </c>
      <c r="E376" s="9">
        <f t="shared" si="4"/>
        <v>0</v>
      </c>
    </row>
    <row r="377" spans="1:5" ht="12.75" outlineLevel="7">
      <c r="A377" s="22" t="s">
        <v>507</v>
      </c>
      <c r="B377" s="23" t="s">
        <v>508</v>
      </c>
      <c r="C377" s="24">
        <v>341700</v>
      </c>
      <c r="D377" s="24">
        <v>0</v>
      </c>
      <c r="E377" s="9">
        <f t="shared" si="4"/>
        <v>0</v>
      </c>
    </row>
    <row r="378" spans="1:5" ht="21" outlineLevel="7">
      <c r="A378" s="22" t="s">
        <v>509</v>
      </c>
      <c r="B378" s="23" t="s">
        <v>510</v>
      </c>
      <c r="C378" s="24">
        <v>200000</v>
      </c>
      <c r="D378" s="24">
        <v>0</v>
      </c>
      <c r="E378" s="9">
        <f t="shared" si="4"/>
        <v>0</v>
      </c>
    </row>
    <row r="379" spans="1:5" ht="21" outlineLevel="7">
      <c r="A379" s="22" t="s">
        <v>511</v>
      </c>
      <c r="B379" s="23" t="s">
        <v>512</v>
      </c>
      <c r="C379" s="24">
        <v>291563</v>
      </c>
      <c r="D379" s="24">
        <v>0</v>
      </c>
      <c r="E379" s="9">
        <f t="shared" si="4"/>
        <v>0</v>
      </c>
    </row>
    <row r="380" spans="1:5" ht="12.75" outlineLevel="7">
      <c r="A380" s="22" t="s">
        <v>513</v>
      </c>
      <c r="B380" s="23" t="s">
        <v>514</v>
      </c>
      <c r="C380" s="24">
        <v>703870</v>
      </c>
      <c r="D380" s="24">
        <v>0</v>
      </c>
      <c r="E380" s="9">
        <f t="shared" si="4"/>
        <v>0</v>
      </c>
    </row>
    <row r="381" spans="1:5" ht="21" outlineLevel="7">
      <c r="A381" s="22" t="s">
        <v>515</v>
      </c>
      <c r="B381" s="23" t="s">
        <v>516</v>
      </c>
      <c r="C381" s="24">
        <v>300000</v>
      </c>
      <c r="D381" s="24">
        <v>0</v>
      </c>
      <c r="E381" s="9">
        <f t="shared" si="4"/>
        <v>0</v>
      </c>
    </row>
    <row r="382" spans="1:5" ht="12.75" outlineLevel="7">
      <c r="A382" s="22" t="s">
        <v>517</v>
      </c>
      <c r="B382" s="23" t="s">
        <v>518</v>
      </c>
      <c r="C382" s="24">
        <v>720449.99</v>
      </c>
      <c r="D382" s="24">
        <v>0</v>
      </c>
      <c r="E382" s="9">
        <f t="shared" si="4"/>
        <v>0</v>
      </c>
    </row>
    <row r="383" spans="1:5" ht="21" outlineLevel="7">
      <c r="A383" s="22" t="s">
        <v>519</v>
      </c>
      <c r="B383" s="23" t="s">
        <v>520</v>
      </c>
      <c r="C383" s="24">
        <v>988930</v>
      </c>
      <c r="D383" s="24">
        <v>0</v>
      </c>
      <c r="E383" s="9">
        <f t="shared" si="4"/>
        <v>0</v>
      </c>
    </row>
    <row r="384" spans="1:5" ht="21" outlineLevel="7">
      <c r="A384" s="22" t="s">
        <v>521</v>
      </c>
      <c r="B384" s="23" t="s">
        <v>522</v>
      </c>
      <c r="C384" s="24">
        <v>1408018</v>
      </c>
      <c r="D384" s="24">
        <v>0</v>
      </c>
      <c r="E384" s="9">
        <f t="shared" si="4"/>
        <v>0</v>
      </c>
    </row>
    <row r="385" spans="1:5" ht="12.75" outlineLevel="7">
      <c r="A385" s="22" t="s">
        <v>523</v>
      </c>
      <c r="B385" s="23" t="s">
        <v>524</v>
      </c>
      <c r="C385" s="24">
        <v>4158800</v>
      </c>
      <c r="D385" s="24">
        <v>0</v>
      </c>
      <c r="E385" s="9">
        <f t="shared" si="4"/>
        <v>0</v>
      </c>
    </row>
    <row r="386" spans="1:5" ht="52.5" outlineLevel="7">
      <c r="A386" s="22" t="s">
        <v>525</v>
      </c>
      <c r="B386" s="25" t="s">
        <v>526</v>
      </c>
      <c r="C386" s="24">
        <v>1192501.7</v>
      </c>
      <c r="D386" s="24">
        <v>0</v>
      </c>
      <c r="E386" s="9">
        <f t="shared" si="4"/>
        <v>0</v>
      </c>
    </row>
    <row r="387" spans="1:5" ht="42" outlineLevel="7">
      <c r="A387" s="22" t="s">
        <v>527</v>
      </c>
      <c r="B387" s="25" t="s">
        <v>528</v>
      </c>
      <c r="C387" s="24">
        <v>444587.28</v>
      </c>
      <c r="D387" s="24">
        <v>0</v>
      </c>
      <c r="E387" s="9">
        <f t="shared" si="4"/>
        <v>0</v>
      </c>
    </row>
    <row r="388" spans="1:5" ht="12.75" outlineLevel="7">
      <c r="A388" s="22" t="s">
        <v>529</v>
      </c>
      <c r="B388" s="23" t="s">
        <v>524</v>
      </c>
      <c r="C388" s="24">
        <v>7826390.8</v>
      </c>
      <c r="D388" s="24">
        <v>0</v>
      </c>
      <c r="E388" s="9">
        <f t="shared" si="4"/>
        <v>0</v>
      </c>
    </row>
    <row r="389" spans="1:5" ht="12.75" outlineLevel="7">
      <c r="A389" s="22" t="s">
        <v>530</v>
      </c>
      <c r="B389" s="23" t="s">
        <v>531</v>
      </c>
      <c r="C389" s="24">
        <v>3200000</v>
      </c>
      <c r="D389" s="24">
        <v>0</v>
      </c>
      <c r="E389" s="9">
        <f t="shared" si="4"/>
        <v>0</v>
      </c>
    </row>
    <row r="390" spans="1:5" ht="12.75" outlineLevel="7">
      <c r="A390" s="22" t="s">
        <v>532</v>
      </c>
      <c r="B390" s="23" t="s">
        <v>533</v>
      </c>
      <c r="C390" s="24">
        <v>292265.22</v>
      </c>
      <c r="D390" s="24">
        <v>0</v>
      </c>
      <c r="E390" s="7">
        <f t="shared" si="4"/>
        <v>0</v>
      </c>
    </row>
    <row r="391" spans="1:5" ht="21">
      <c r="A391" s="36" t="s">
        <v>534</v>
      </c>
      <c r="B391" s="37" t="s">
        <v>535</v>
      </c>
      <c r="C391" s="38">
        <v>9231205.03</v>
      </c>
      <c r="D391" s="38">
        <v>489639.5</v>
      </c>
      <c r="E391" s="39">
        <f t="shared" si="4"/>
        <v>0.05304177498048703</v>
      </c>
    </row>
    <row r="392" spans="1:5" ht="12.75">
      <c r="A392" s="27"/>
      <c r="B392" s="28" t="s">
        <v>621</v>
      </c>
      <c r="C392" s="29"/>
      <c r="D392" s="29"/>
      <c r="E392" s="6"/>
    </row>
    <row r="393" spans="1:5" ht="12.75">
      <c r="A393" s="31"/>
      <c r="B393" s="32" t="s">
        <v>622</v>
      </c>
      <c r="C393" s="33"/>
      <c r="D393" s="33"/>
      <c r="E393" s="34"/>
    </row>
    <row r="394" spans="1:5" ht="12.75">
      <c r="A394" s="31"/>
      <c r="B394" s="32" t="s">
        <v>623</v>
      </c>
      <c r="C394" s="33">
        <f>C398</f>
        <v>935000</v>
      </c>
      <c r="D394" s="33">
        <f>D398</f>
        <v>0</v>
      </c>
      <c r="E394" s="34">
        <f>D394/C394</f>
        <v>0</v>
      </c>
    </row>
    <row r="395" spans="1:5" ht="12.75">
      <c r="A395" s="27"/>
      <c r="B395" s="28" t="s">
        <v>624</v>
      </c>
      <c r="C395" s="29">
        <f>C391-C393-C394</f>
        <v>8296205.029999999</v>
      </c>
      <c r="D395" s="29">
        <f>D391-D393-D394</f>
        <v>489639.5</v>
      </c>
      <c r="E395" s="35">
        <f>D395/C395</f>
        <v>0.05901969614171891</v>
      </c>
    </row>
    <row r="396" spans="1:5" ht="21" outlineLevel="1">
      <c r="A396" s="19" t="s">
        <v>536</v>
      </c>
      <c r="B396" s="20" t="s">
        <v>537</v>
      </c>
      <c r="C396" s="21">
        <v>9231205.03</v>
      </c>
      <c r="D396" s="21">
        <v>489639.5</v>
      </c>
      <c r="E396" s="6">
        <f t="shared" si="4"/>
        <v>0.05304177498048703</v>
      </c>
    </row>
    <row r="397" spans="1:5" ht="12.75" outlineLevel="7">
      <c r="A397" s="22" t="s">
        <v>538</v>
      </c>
      <c r="B397" s="23" t="s">
        <v>539</v>
      </c>
      <c r="C397" s="24">
        <v>5856616.3</v>
      </c>
      <c r="D397" s="24">
        <v>37000</v>
      </c>
      <c r="E397" s="8">
        <f t="shared" si="4"/>
        <v>0.006317641126668995</v>
      </c>
    </row>
    <row r="398" spans="1:5" ht="12.75" outlineLevel="7">
      <c r="A398" s="22" t="s">
        <v>540</v>
      </c>
      <c r="B398" s="23" t="s">
        <v>541</v>
      </c>
      <c r="C398" s="24">
        <v>935000</v>
      </c>
      <c r="D398" s="24">
        <v>0</v>
      </c>
      <c r="E398" s="9">
        <f t="shared" si="4"/>
        <v>0</v>
      </c>
    </row>
    <row r="399" spans="1:5" ht="21" outlineLevel="7">
      <c r="A399" s="22" t="s">
        <v>542</v>
      </c>
      <c r="B399" s="23" t="s">
        <v>543</v>
      </c>
      <c r="C399" s="24">
        <v>1810558</v>
      </c>
      <c r="D399" s="24">
        <v>452639.5</v>
      </c>
      <c r="E399" s="9">
        <f t="shared" si="4"/>
        <v>0.25</v>
      </c>
    </row>
    <row r="400" spans="1:5" ht="12.75" outlineLevel="7">
      <c r="A400" s="22" t="s">
        <v>544</v>
      </c>
      <c r="B400" s="23" t="s">
        <v>541</v>
      </c>
      <c r="C400" s="24">
        <v>629030.73</v>
      </c>
      <c r="D400" s="24">
        <v>0</v>
      </c>
      <c r="E400" s="7">
        <f t="shared" si="4"/>
        <v>0</v>
      </c>
    </row>
    <row r="401" spans="1:5" ht="21">
      <c r="A401" s="36" t="s">
        <v>545</v>
      </c>
      <c r="B401" s="37" t="s">
        <v>546</v>
      </c>
      <c r="C401" s="38">
        <v>3300000</v>
      </c>
      <c r="D401" s="38">
        <v>0</v>
      </c>
      <c r="E401" s="39">
        <f t="shared" si="4"/>
        <v>0</v>
      </c>
    </row>
    <row r="402" spans="1:5" ht="21" outlineLevel="1">
      <c r="A402" s="36" t="s">
        <v>547</v>
      </c>
      <c r="B402" s="37" t="s">
        <v>548</v>
      </c>
      <c r="C402" s="38">
        <v>1295000</v>
      </c>
      <c r="D402" s="38">
        <v>0</v>
      </c>
      <c r="E402" s="39">
        <f t="shared" si="4"/>
        <v>0</v>
      </c>
    </row>
    <row r="403" spans="1:5" ht="12.75" outlineLevel="1">
      <c r="A403" s="27"/>
      <c r="B403" s="28" t="s">
        <v>621</v>
      </c>
      <c r="C403" s="29"/>
      <c r="D403" s="29"/>
      <c r="E403" s="6"/>
    </row>
    <row r="404" spans="1:5" ht="12.75" outlineLevel="1">
      <c r="A404" s="31"/>
      <c r="B404" s="32" t="s">
        <v>622</v>
      </c>
      <c r="C404" s="33"/>
      <c r="D404" s="33"/>
      <c r="E404" s="34"/>
    </row>
    <row r="405" spans="1:5" ht="12.75" outlineLevel="1">
      <c r="A405" s="31"/>
      <c r="B405" s="32" t="s">
        <v>623</v>
      </c>
      <c r="C405" s="33"/>
      <c r="D405" s="33"/>
      <c r="E405" s="34"/>
    </row>
    <row r="406" spans="1:5" ht="12.75" outlineLevel="1">
      <c r="A406" s="27"/>
      <c r="B406" s="28" t="s">
        <v>624</v>
      </c>
      <c r="C406" s="29">
        <f>C402-C404-C405</f>
        <v>1295000</v>
      </c>
      <c r="D406" s="29">
        <f>D402-D404-D405</f>
        <v>0</v>
      </c>
      <c r="E406" s="35">
        <f>D406/C406</f>
        <v>0</v>
      </c>
    </row>
    <row r="407" spans="1:5" ht="42" outlineLevel="2">
      <c r="A407" s="19" t="s">
        <v>549</v>
      </c>
      <c r="B407" s="20" t="s">
        <v>550</v>
      </c>
      <c r="C407" s="21">
        <v>1295000</v>
      </c>
      <c r="D407" s="21">
        <v>0</v>
      </c>
      <c r="E407" s="6">
        <f t="shared" si="4"/>
        <v>0</v>
      </c>
    </row>
    <row r="408" spans="1:5" ht="21" outlineLevel="7">
      <c r="A408" s="22" t="s">
        <v>551</v>
      </c>
      <c r="B408" s="23" t="s">
        <v>552</v>
      </c>
      <c r="C408" s="24">
        <v>1295000</v>
      </c>
      <c r="D408" s="24">
        <v>0</v>
      </c>
      <c r="E408" s="5">
        <f t="shared" si="4"/>
        <v>0</v>
      </c>
    </row>
    <row r="409" spans="1:5" ht="21" outlineLevel="1">
      <c r="A409" s="36" t="s">
        <v>553</v>
      </c>
      <c r="B409" s="37" t="s">
        <v>554</v>
      </c>
      <c r="C409" s="38">
        <v>670000</v>
      </c>
      <c r="D409" s="38">
        <v>0</v>
      </c>
      <c r="E409" s="39">
        <f t="shared" si="4"/>
        <v>0</v>
      </c>
    </row>
    <row r="410" spans="1:5" ht="12.75" outlineLevel="1">
      <c r="A410" s="27"/>
      <c r="B410" s="28" t="s">
        <v>621</v>
      </c>
      <c r="C410" s="29"/>
      <c r="D410" s="29"/>
      <c r="E410" s="6"/>
    </row>
    <row r="411" spans="1:5" ht="12.75" outlineLevel="1">
      <c r="A411" s="31"/>
      <c r="B411" s="32" t="s">
        <v>622</v>
      </c>
      <c r="C411" s="33"/>
      <c r="D411" s="33"/>
      <c r="E411" s="34"/>
    </row>
    <row r="412" spans="1:5" ht="12.75" outlineLevel="1">
      <c r="A412" s="31"/>
      <c r="B412" s="32" t="s">
        <v>623</v>
      </c>
      <c r="C412" s="33"/>
      <c r="D412" s="33"/>
      <c r="E412" s="34"/>
    </row>
    <row r="413" spans="1:5" ht="12.75" outlineLevel="1">
      <c r="A413" s="27"/>
      <c r="B413" s="28" t="s">
        <v>624</v>
      </c>
      <c r="C413" s="29">
        <f>C409-C411-C412</f>
        <v>670000</v>
      </c>
      <c r="D413" s="29">
        <f>D409-D411-D412</f>
        <v>0</v>
      </c>
      <c r="E413" s="35">
        <f>D413/C413</f>
        <v>0</v>
      </c>
    </row>
    <row r="414" spans="1:5" ht="42" outlineLevel="2">
      <c r="A414" s="19" t="s">
        <v>555</v>
      </c>
      <c r="B414" s="20" t="s">
        <v>556</v>
      </c>
      <c r="C414" s="21">
        <v>670000</v>
      </c>
      <c r="D414" s="21">
        <v>0</v>
      </c>
      <c r="E414" s="6">
        <f t="shared" si="4"/>
        <v>0</v>
      </c>
    </row>
    <row r="415" spans="1:5" ht="31.5" outlineLevel="7">
      <c r="A415" s="22" t="s">
        <v>557</v>
      </c>
      <c r="B415" s="23" t="s">
        <v>558</v>
      </c>
      <c r="C415" s="24">
        <v>670000</v>
      </c>
      <c r="D415" s="24">
        <v>0</v>
      </c>
      <c r="E415" s="5">
        <f t="shared" si="4"/>
        <v>0</v>
      </c>
    </row>
    <row r="416" spans="1:5" ht="21" outlineLevel="1">
      <c r="A416" s="36" t="s">
        <v>559</v>
      </c>
      <c r="B416" s="37" t="s">
        <v>560</v>
      </c>
      <c r="C416" s="38">
        <v>150000</v>
      </c>
      <c r="D416" s="38">
        <v>0</v>
      </c>
      <c r="E416" s="39">
        <f t="shared" si="4"/>
        <v>0</v>
      </c>
    </row>
    <row r="417" spans="1:5" ht="12.75" outlineLevel="1">
      <c r="A417" s="27"/>
      <c r="B417" s="28" t="s">
        <v>621</v>
      </c>
      <c r="C417" s="29"/>
      <c r="D417" s="29"/>
      <c r="E417" s="6"/>
    </row>
    <row r="418" spans="1:5" ht="12.75" outlineLevel="1">
      <c r="A418" s="31"/>
      <c r="B418" s="32" t="s">
        <v>622</v>
      </c>
      <c r="C418" s="33"/>
      <c r="D418" s="33"/>
      <c r="E418" s="34"/>
    </row>
    <row r="419" spans="1:5" ht="12.75" outlineLevel="1">
      <c r="A419" s="31"/>
      <c r="B419" s="32" t="s">
        <v>623</v>
      </c>
      <c r="C419" s="33"/>
      <c r="D419" s="33"/>
      <c r="E419" s="34"/>
    </row>
    <row r="420" spans="1:5" ht="12.75" outlineLevel="1">
      <c r="A420" s="27"/>
      <c r="B420" s="28" t="s">
        <v>624</v>
      </c>
      <c r="C420" s="29">
        <f>C416-C418-C419</f>
        <v>150000</v>
      </c>
      <c r="D420" s="29">
        <f>D416-D418-D419</f>
        <v>0</v>
      </c>
      <c r="E420" s="35">
        <f>D420/C420</f>
        <v>0</v>
      </c>
    </row>
    <row r="421" spans="1:5" ht="42" outlineLevel="2">
      <c r="A421" s="19" t="s">
        <v>561</v>
      </c>
      <c r="B421" s="20" t="s">
        <v>562</v>
      </c>
      <c r="C421" s="21">
        <v>150000</v>
      </c>
      <c r="D421" s="21">
        <v>0</v>
      </c>
      <c r="E421" s="6">
        <f t="shared" si="4"/>
        <v>0</v>
      </c>
    </row>
    <row r="422" spans="1:5" ht="31.5" outlineLevel="7">
      <c r="A422" s="22" t="s">
        <v>563</v>
      </c>
      <c r="B422" s="23" t="s">
        <v>564</v>
      </c>
      <c r="C422" s="24">
        <v>150000</v>
      </c>
      <c r="D422" s="24">
        <v>0</v>
      </c>
      <c r="E422" s="5">
        <f t="shared" si="4"/>
        <v>0</v>
      </c>
    </row>
    <row r="423" spans="1:5" ht="21" outlineLevel="1">
      <c r="A423" s="36" t="s">
        <v>565</v>
      </c>
      <c r="B423" s="37" t="s">
        <v>566</v>
      </c>
      <c r="C423" s="38">
        <v>1185000</v>
      </c>
      <c r="D423" s="38">
        <v>0</v>
      </c>
      <c r="E423" s="39">
        <f t="shared" si="4"/>
        <v>0</v>
      </c>
    </row>
    <row r="424" spans="1:5" ht="12.75" outlineLevel="1">
      <c r="A424" s="27"/>
      <c r="B424" s="28" t="s">
        <v>621</v>
      </c>
      <c r="C424" s="29"/>
      <c r="D424" s="29"/>
      <c r="E424" s="6"/>
    </row>
    <row r="425" spans="1:5" ht="12.75" outlineLevel="1">
      <c r="A425" s="31"/>
      <c r="B425" s="32" t="s">
        <v>622</v>
      </c>
      <c r="C425" s="33"/>
      <c r="D425" s="33"/>
      <c r="E425" s="34"/>
    </row>
    <row r="426" spans="1:5" ht="12.75" outlineLevel="1">
      <c r="A426" s="31"/>
      <c r="B426" s="32" t="s">
        <v>623</v>
      </c>
      <c r="C426" s="33"/>
      <c r="D426" s="33"/>
      <c r="E426" s="34"/>
    </row>
    <row r="427" spans="1:5" ht="12.75" outlineLevel="1">
      <c r="A427" s="27"/>
      <c r="B427" s="28" t="s">
        <v>624</v>
      </c>
      <c r="C427" s="29">
        <f>C423-C425-C426</f>
        <v>1185000</v>
      </c>
      <c r="D427" s="29">
        <f>D423-D425-D426</f>
        <v>0</v>
      </c>
      <c r="E427" s="35">
        <f>D427/C427</f>
        <v>0</v>
      </c>
    </row>
    <row r="428" spans="1:5" ht="21" outlineLevel="2">
      <c r="A428" s="19" t="s">
        <v>567</v>
      </c>
      <c r="B428" s="20" t="s">
        <v>625</v>
      </c>
      <c r="C428" s="21">
        <v>1185000</v>
      </c>
      <c r="D428" s="21">
        <v>0</v>
      </c>
      <c r="E428" s="6">
        <f t="shared" si="4"/>
        <v>0</v>
      </c>
    </row>
    <row r="429" spans="1:5" ht="21" outlineLevel="7">
      <c r="A429" s="22" t="s">
        <v>568</v>
      </c>
      <c r="B429" s="23" t="s">
        <v>569</v>
      </c>
      <c r="C429" s="24">
        <v>1185000</v>
      </c>
      <c r="D429" s="24">
        <v>0</v>
      </c>
      <c r="E429" s="5">
        <f t="shared" si="4"/>
        <v>0</v>
      </c>
    </row>
    <row r="430" spans="1:5" ht="21">
      <c r="A430" s="36" t="s">
        <v>570</v>
      </c>
      <c r="B430" s="37" t="s">
        <v>571</v>
      </c>
      <c r="C430" s="38">
        <v>117284003.55</v>
      </c>
      <c r="D430" s="38">
        <v>26969145</v>
      </c>
      <c r="E430" s="39">
        <f t="shared" si="4"/>
        <v>0.22994734306202835</v>
      </c>
    </row>
    <row r="431" spans="1:5" ht="12.75">
      <c r="A431" s="27"/>
      <c r="B431" s="28" t="s">
        <v>621</v>
      </c>
      <c r="C431" s="29"/>
      <c r="D431" s="29"/>
      <c r="E431" s="6"/>
    </row>
    <row r="432" spans="1:5" ht="12.75">
      <c r="A432" s="31"/>
      <c r="B432" s="32" t="s">
        <v>622</v>
      </c>
      <c r="C432" s="33"/>
      <c r="D432" s="33"/>
      <c r="E432" s="34"/>
    </row>
    <row r="433" spans="1:5" ht="12.75">
      <c r="A433" s="31"/>
      <c r="B433" s="32" t="s">
        <v>623</v>
      </c>
      <c r="C433" s="33">
        <f>C438</f>
        <v>86280600</v>
      </c>
      <c r="D433" s="33">
        <f>D438</f>
        <v>17256120</v>
      </c>
      <c r="E433" s="34">
        <f>D433/C433</f>
        <v>0.2</v>
      </c>
    </row>
    <row r="434" spans="1:5" ht="12.75">
      <c r="A434" s="27"/>
      <c r="B434" s="28" t="s">
        <v>624</v>
      </c>
      <c r="C434" s="29">
        <f>C430-C432-C433</f>
        <v>31003403.549999997</v>
      </c>
      <c r="D434" s="29">
        <f>D430-D432-D433</f>
        <v>9713025</v>
      </c>
      <c r="E434" s="35">
        <f>D434/C434</f>
        <v>0.3132889904921423</v>
      </c>
    </row>
    <row r="435" spans="1:5" ht="21" outlineLevel="1">
      <c r="A435" s="19" t="s">
        <v>572</v>
      </c>
      <c r="B435" s="20" t="s">
        <v>573</v>
      </c>
      <c r="C435" s="21">
        <v>29325700</v>
      </c>
      <c r="D435" s="21">
        <v>9713025</v>
      </c>
      <c r="E435" s="6">
        <f t="shared" si="4"/>
        <v>0.3312120426792881</v>
      </c>
    </row>
    <row r="436" spans="1:5" ht="12.75" outlineLevel="7">
      <c r="A436" s="22" t="s">
        <v>574</v>
      </c>
      <c r="B436" s="23" t="s">
        <v>575</v>
      </c>
      <c r="C436" s="24">
        <v>29325700</v>
      </c>
      <c r="D436" s="24">
        <v>9713025</v>
      </c>
      <c r="E436" s="5">
        <f t="shared" si="4"/>
        <v>0.3312120426792881</v>
      </c>
    </row>
    <row r="437" spans="1:5" ht="21" outlineLevel="1">
      <c r="A437" s="19" t="s">
        <v>576</v>
      </c>
      <c r="B437" s="20" t="s">
        <v>577</v>
      </c>
      <c r="C437" s="21">
        <v>86280600</v>
      </c>
      <c r="D437" s="21">
        <v>17256120</v>
      </c>
      <c r="E437" s="6">
        <f t="shared" si="4"/>
        <v>0.2</v>
      </c>
    </row>
    <row r="438" spans="1:5" ht="21" outlineLevel="7">
      <c r="A438" s="22" t="s">
        <v>578</v>
      </c>
      <c r="B438" s="23" t="s">
        <v>579</v>
      </c>
      <c r="C438" s="24">
        <v>86280600</v>
      </c>
      <c r="D438" s="24">
        <v>17256120</v>
      </c>
      <c r="E438" s="5">
        <f t="shared" si="4"/>
        <v>0.2</v>
      </c>
    </row>
    <row r="439" spans="1:5" ht="31.5" outlineLevel="1">
      <c r="A439" s="19" t="s">
        <v>580</v>
      </c>
      <c r="B439" s="20" t="s">
        <v>581</v>
      </c>
      <c r="C439" s="21">
        <v>677703.55</v>
      </c>
      <c r="D439" s="21">
        <v>0</v>
      </c>
      <c r="E439" s="6">
        <f t="shared" si="4"/>
        <v>0</v>
      </c>
    </row>
    <row r="440" spans="1:5" ht="12.75" outlineLevel="7">
      <c r="A440" s="22" t="s">
        <v>582</v>
      </c>
      <c r="B440" s="23" t="s">
        <v>583</v>
      </c>
      <c r="C440" s="24">
        <v>609933.19</v>
      </c>
      <c r="D440" s="24">
        <v>0</v>
      </c>
      <c r="E440" s="5">
        <f t="shared" si="4"/>
        <v>0</v>
      </c>
    </row>
    <row r="441" spans="1:5" ht="12.75" outlineLevel="7">
      <c r="A441" s="22" t="s">
        <v>584</v>
      </c>
      <c r="B441" s="23" t="s">
        <v>583</v>
      </c>
      <c r="C441" s="24">
        <v>67770.36</v>
      </c>
      <c r="D441" s="24">
        <v>0</v>
      </c>
      <c r="E441" s="7">
        <f t="shared" si="4"/>
        <v>0</v>
      </c>
    </row>
    <row r="442" spans="1:5" ht="12.75" outlineLevel="1">
      <c r="A442" s="19" t="s">
        <v>585</v>
      </c>
      <c r="B442" s="20" t="s">
        <v>586</v>
      </c>
      <c r="C442" s="21">
        <v>1000000</v>
      </c>
      <c r="D442" s="21">
        <v>0</v>
      </c>
      <c r="E442" s="6">
        <f t="shared" si="4"/>
        <v>0</v>
      </c>
    </row>
    <row r="443" spans="1:5" ht="12.75" outlineLevel="7">
      <c r="A443" s="22" t="s">
        <v>587</v>
      </c>
      <c r="B443" s="23" t="s">
        <v>588</v>
      </c>
      <c r="C443" s="24">
        <v>1000000</v>
      </c>
      <c r="D443" s="24">
        <v>0</v>
      </c>
      <c r="E443" s="5">
        <f t="shared" si="4"/>
        <v>0</v>
      </c>
    </row>
    <row r="444" spans="1:5" ht="31.5">
      <c r="A444" s="36" t="s">
        <v>589</v>
      </c>
      <c r="B444" s="37" t="s">
        <v>590</v>
      </c>
      <c r="C444" s="38">
        <v>1826473</v>
      </c>
      <c r="D444" s="38">
        <v>134608.32</v>
      </c>
      <c r="E444" s="39">
        <f t="shared" si="4"/>
        <v>0.07369849978619997</v>
      </c>
    </row>
    <row r="445" spans="1:5" ht="12.75">
      <c r="A445" s="27"/>
      <c r="B445" s="28" t="s">
        <v>621</v>
      </c>
      <c r="C445" s="29"/>
      <c r="D445" s="29"/>
      <c r="E445" s="6"/>
    </row>
    <row r="446" spans="1:5" ht="12.75">
      <c r="A446" s="31"/>
      <c r="B446" s="32" t="s">
        <v>622</v>
      </c>
      <c r="C446" s="33"/>
      <c r="D446" s="33"/>
      <c r="E446" s="34"/>
    </row>
    <row r="447" spans="1:5" ht="12.75">
      <c r="A447" s="31"/>
      <c r="B447" s="32" t="s">
        <v>623</v>
      </c>
      <c r="C447" s="33"/>
      <c r="D447" s="33"/>
      <c r="E447" s="34"/>
    </row>
    <row r="448" spans="1:5" ht="12.75">
      <c r="A448" s="27"/>
      <c r="B448" s="28" t="s">
        <v>624</v>
      </c>
      <c r="C448" s="29">
        <f>C444-C446-C447</f>
        <v>1826473</v>
      </c>
      <c r="D448" s="29">
        <f>D444-D446-D447</f>
        <v>134608.32</v>
      </c>
      <c r="E448" s="35">
        <f>D448/C448</f>
        <v>0.07369849978619997</v>
      </c>
    </row>
    <row r="449" spans="1:5" ht="21" outlineLevel="1">
      <c r="A449" s="19" t="s">
        <v>591</v>
      </c>
      <c r="B449" s="20" t="s">
        <v>592</v>
      </c>
      <c r="C449" s="21">
        <v>101792</v>
      </c>
      <c r="D449" s="21">
        <v>0</v>
      </c>
      <c r="E449" s="6">
        <f t="shared" si="4"/>
        <v>0</v>
      </c>
    </row>
    <row r="450" spans="1:5" ht="21" outlineLevel="7">
      <c r="A450" s="22" t="s">
        <v>593</v>
      </c>
      <c r="B450" s="23" t="s">
        <v>594</v>
      </c>
      <c r="C450" s="24">
        <v>101792</v>
      </c>
      <c r="D450" s="24">
        <v>0</v>
      </c>
      <c r="E450" s="5">
        <f t="shared" si="4"/>
        <v>0</v>
      </c>
    </row>
    <row r="451" spans="1:5" ht="21" outlineLevel="1">
      <c r="A451" s="19" t="s">
        <v>595</v>
      </c>
      <c r="B451" s="20" t="s">
        <v>596</v>
      </c>
      <c r="C451" s="21">
        <v>11808</v>
      </c>
      <c r="D451" s="21">
        <v>0</v>
      </c>
      <c r="E451" s="6">
        <f t="shared" si="4"/>
        <v>0</v>
      </c>
    </row>
    <row r="452" spans="1:5" ht="12.75" outlineLevel="7">
      <c r="A452" s="22" t="s">
        <v>597</v>
      </c>
      <c r="B452" s="23" t="s">
        <v>598</v>
      </c>
      <c r="C452" s="24">
        <v>11808</v>
      </c>
      <c r="D452" s="24">
        <v>0</v>
      </c>
      <c r="E452" s="5">
        <f t="shared" si="4"/>
        <v>0</v>
      </c>
    </row>
    <row r="453" spans="1:5" ht="21" outlineLevel="1">
      <c r="A453" s="19" t="s">
        <v>599</v>
      </c>
      <c r="B453" s="20" t="s">
        <v>600</v>
      </c>
      <c r="C453" s="21">
        <v>326500</v>
      </c>
      <c r="D453" s="21">
        <v>0</v>
      </c>
      <c r="E453" s="6">
        <f t="shared" si="4"/>
        <v>0</v>
      </c>
    </row>
    <row r="454" spans="1:5" ht="21" outlineLevel="7">
      <c r="A454" s="22" t="s">
        <v>601</v>
      </c>
      <c r="B454" s="23" t="s">
        <v>602</v>
      </c>
      <c r="C454" s="24">
        <v>326500</v>
      </c>
      <c r="D454" s="24">
        <v>0</v>
      </c>
      <c r="E454" s="5">
        <f t="shared" si="4"/>
        <v>0</v>
      </c>
    </row>
    <row r="455" spans="1:5" ht="12.75" outlineLevel="1">
      <c r="A455" s="19" t="s">
        <v>603</v>
      </c>
      <c r="B455" s="20" t="s">
        <v>604</v>
      </c>
      <c r="C455" s="21">
        <v>200000</v>
      </c>
      <c r="D455" s="21">
        <v>0</v>
      </c>
      <c r="E455" s="6">
        <f aca="true" t="shared" si="5" ref="E455:E463">D455/C455</f>
        <v>0</v>
      </c>
    </row>
    <row r="456" spans="1:5" ht="21" outlineLevel="7">
      <c r="A456" s="22" t="s">
        <v>605</v>
      </c>
      <c r="B456" s="23" t="s">
        <v>606</v>
      </c>
      <c r="C456" s="24">
        <v>200000</v>
      </c>
      <c r="D456" s="24">
        <v>0</v>
      </c>
      <c r="E456" s="5">
        <f t="shared" si="5"/>
        <v>0</v>
      </c>
    </row>
    <row r="457" spans="1:5" ht="12.75" outlineLevel="1">
      <c r="A457" s="19" t="s">
        <v>607</v>
      </c>
      <c r="B457" s="20" t="s">
        <v>608</v>
      </c>
      <c r="C457" s="21">
        <v>251393</v>
      </c>
      <c r="D457" s="21">
        <v>0</v>
      </c>
      <c r="E457" s="6">
        <f t="shared" si="5"/>
        <v>0</v>
      </c>
    </row>
    <row r="458" spans="1:5" ht="12.75" outlineLevel="7">
      <c r="A458" s="22" t="s">
        <v>609</v>
      </c>
      <c r="B458" s="23" t="s">
        <v>610</v>
      </c>
      <c r="C458" s="24">
        <v>251393</v>
      </c>
      <c r="D458" s="24">
        <v>0</v>
      </c>
      <c r="E458" s="5">
        <f t="shared" si="5"/>
        <v>0</v>
      </c>
    </row>
    <row r="459" spans="1:5" ht="12.75" outlineLevel="1">
      <c r="A459" s="19" t="s">
        <v>611</v>
      </c>
      <c r="B459" s="20" t="s">
        <v>612</v>
      </c>
      <c r="C459" s="21">
        <v>5100</v>
      </c>
      <c r="D459" s="21">
        <v>1275</v>
      </c>
      <c r="E459" s="6">
        <f t="shared" si="5"/>
        <v>0.25</v>
      </c>
    </row>
    <row r="460" spans="1:5" ht="12.75" outlineLevel="7">
      <c r="A460" s="22" t="s">
        <v>613</v>
      </c>
      <c r="B460" s="23" t="s">
        <v>614</v>
      </c>
      <c r="C460" s="24">
        <v>5100</v>
      </c>
      <c r="D460" s="24">
        <v>1275</v>
      </c>
      <c r="E460" s="5">
        <f t="shared" si="5"/>
        <v>0.25</v>
      </c>
    </row>
    <row r="461" spans="1:5" ht="21" outlineLevel="1">
      <c r="A461" s="19" t="s">
        <v>615</v>
      </c>
      <c r="B461" s="20" t="s">
        <v>616</v>
      </c>
      <c r="C461" s="21">
        <v>929880</v>
      </c>
      <c r="D461" s="21">
        <v>133333.32</v>
      </c>
      <c r="E461" s="6">
        <f t="shared" si="5"/>
        <v>0.1433876629242483</v>
      </c>
    </row>
    <row r="462" spans="1:5" ht="21" outlineLevel="7">
      <c r="A462" s="22" t="s">
        <v>617</v>
      </c>
      <c r="B462" s="23" t="s">
        <v>618</v>
      </c>
      <c r="C462" s="24">
        <v>929880</v>
      </c>
      <c r="D462" s="24">
        <v>133333.32</v>
      </c>
      <c r="E462" s="5">
        <f t="shared" si="5"/>
        <v>0.1433876629242483</v>
      </c>
    </row>
    <row r="463" spans="1:5" ht="12.75" customHeight="1">
      <c r="A463" s="42" t="s">
        <v>1</v>
      </c>
      <c r="B463" s="43"/>
      <c r="C463" s="44">
        <v>2023303844.06</v>
      </c>
      <c r="D463" s="44">
        <v>413405419.37</v>
      </c>
      <c r="E463" s="40">
        <f t="shared" si="5"/>
        <v>0.20432196606736674</v>
      </c>
    </row>
  </sheetData>
  <sheetProtection/>
  <mergeCells count="2">
    <mergeCell ref="A3:E3"/>
    <mergeCell ref="A4:E4"/>
  </mergeCells>
  <printOptions/>
  <pageMargins left="0" right="0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63"/>
  <sheetViews>
    <sheetView showGridLines="0" zoomScalePageLayoutView="0" workbookViewId="0" topLeftCell="A1">
      <selection activeCell="G207" sqref="G207"/>
    </sheetView>
  </sheetViews>
  <sheetFormatPr defaultColWidth="8.8515625" defaultRowHeight="12.75" customHeight="1" outlineLevelRow="7"/>
  <cols>
    <col min="1" max="1" width="12.421875" style="11" customWidth="1"/>
    <col min="2" max="2" width="62.140625" style="11" customWidth="1"/>
    <col min="3" max="3" width="15.421875" style="11" customWidth="1"/>
    <col min="4" max="4" width="11.57421875" style="11" customWidth="1"/>
    <col min="5" max="6" width="9.140625" style="11" customWidth="1"/>
    <col min="7" max="7" width="13.140625" style="11" customWidth="1"/>
    <col min="8" max="10" width="9.140625" style="11" customWidth="1"/>
    <col min="11" max="16384" width="8.8515625" style="11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2"/>
      <c r="B2" s="10"/>
      <c r="C2" s="10"/>
      <c r="D2" s="10"/>
      <c r="E2" s="10"/>
      <c r="F2" s="10"/>
      <c r="G2" s="10"/>
      <c r="H2" s="10"/>
      <c r="I2" s="10"/>
      <c r="J2" s="10"/>
    </row>
    <row r="3" spans="1:10" ht="15">
      <c r="A3" s="67" t="s">
        <v>626</v>
      </c>
      <c r="B3" s="67"/>
      <c r="C3" s="67"/>
      <c r="D3" s="67"/>
      <c r="E3" s="67"/>
      <c r="F3" s="13"/>
      <c r="G3" s="13"/>
      <c r="H3" s="13"/>
      <c r="I3" s="13"/>
      <c r="J3" s="13"/>
    </row>
    <row r="4" spans="1:10" ht="13.5">
      <c r="A4" s="68" t="s">
        <v>627</v>
      </c>
      <c r="B4" s="68"/>
      <c r="C4" s="68"/>
      <c r="D4" s="68"/>
      <c r="E4" s="68"/>
      <c r="F4" s="13"/>
      <c r="G4" s="14"/>
      <c r="H4" s="14"/>
      <c r="I4" s="13"/>
      <c r="J4" s="13"/>
    </row>
    <row r="5" spans="1:10" ht="12.75">
      <c r="A5" s="15"/>
      <c r="B5" s="15"/>
      <c r="C5" s="15"/>
      <c r="D5" s="15"/>
      <c r="E5" s="15"/>
      <c r="F5" s="15"/>
      <c r="G5" s="15"/>
      <c r="H5" s="15"/>
      <c r="I5" s="10"/>
      <c r="J5" s="10"/>
    </row>
    <row r="6" spans="1:5" ht="33">
      <c r="A6" s="1" t="s">
        <v>0</v>
      </c>
      <c r="B6" s="1" t="s">
        <v>619</v>
      </c>
      <c r="C6" s="1" t="s">
        <v>629</v>
      </c>
      <c r="D6" s="1" t="s">
        <v>628</v>
      </c>
      <c r="E6" s="2" t="s">
        <v>620</v>
      </c>
    </row>
    <row r="7" spans="1:5" ht="12.75" hidden="1">
      <c r="A7" s="16" t="s">
        <v>1</v>
      </c>
      <c r="B7" s="17"/>
      <c r="C7" s="18">
        <v>2023303844.06</v>
      </c>
      <c r="D7" s="18">
        <v>413405419.37</v>
      </c>
      <c r="E7" s="3">
        <f aca="true" t="shared" si="0" ref="E7:E90">D7/C7</f>
        <v>0.20432196606736674</v>
      </c>
    </row>
    <row r="8" spans="1:5" ht="21" collapsed="1">
      <c r="A8" s="50" t="s">
        <v>2</v>
      </c>
      <c r="B8" s="51" t="s">
        <v>3</v>
      </c>
      <c r="C8" s="52">
        <v>1419777345.11</v>
      </c>
      <c r="D8" s="52">
        <v>329450862.77</v>
      </c>
      <c r="E8" s="53">
        <f t="shared" si="0"/>
        <v>0.23204403416119812</v>
      </c>
    </row>
    <row r="9" spans="1:5" ht="21" hidden="1" outlineLevel="1">
      <c r="A9" s="50" t="s">
        <v>4</v>
      </c>
      <c r="B9" s="51" t="s">
        <v>5</v>
      </c>
      <c r="C9" s="52">
        <v>166642856.65</v>
      </c>
      <c r="D9" s="52">
        <v>40258400.62</v>
      </c>
      <c r="E9" s="53">
        <f t="shared" si="0"/>
        <v>0.24158491656533898</v>
      </c>
    </row>
    <row r="10" spans="1:5" ht="12.75" hidden="1" outlineLevel="1">
      <c r="A10" s="54"/>
      <c r="B10" s="55" t="s">
        <v>621</v>
      </c>
      <c r="C10" s="56"/>
      <c r="D10" s="56"/>
      <c r="E10" s="7"/>
    </row>
    <row r="11" spans="1:5" ht="12.75" hidden="1" outlineLevel="1">
      <c r="A11" s="57"/>
      <c r="B11" s="58" t="s">
        <v>622</v>
      </c>
      <c r="C11" s="59"/>
      <c r="D11" s="59"/>
      <c r="E11" s="9"/>
    </row>
    <row r="12" spans="1:5" ht="12.75" hidden="1" outlineLevel="1">
      <c r="A12" s="57"/>
      <c r="B12" s="58" t="s">
        <v>623</v>
      </c>
      <c r="C12" s="59">
        <f>C21+C27+C30</f>
        <v>20034200</v>
      </c>
      <c r="D12" s="59">
        <f>D21+D27+D30</f>
        <v>2830072.06</v>
      </c>
      <c r="E12" s="9">
        <f>D12/C12</f>
        <v>0.1412620449032155</v>
      </c>
    </row>
    <row r="13" spans="1:5" ht="12.75" hidden="1" outlineLevel="1">
      <c r="A13" s="54"/>
      <c r="B13" s="55" t="s">
        <v>624</v>
      </c>
      <c r="C13" s="56">
        <f>C9-C12</f>
        <v>146608656.65</v>
      </c>
      <c r="D13" s="56">
        <f>D9-D12</f>
        <v>37428328.559999995</v>
      </c>
      <c r="E13" s="60">
        <f>D13/C13</f>
        <v>0.25529412392989137</v>
      </c>
    </row>
    <row r="14" spans="1:5" ht="12.75" hidden="1" outlineLevel="2">
      <c r="A14" s="50" t="s">
        <v>6</v>
      </c>
      <c r="B14" s="51" t="s">
        <v>7</v>
      </c>
      <c r="C14" s="52">
        <v>142717038.49</v>
      </c>
      <c r="D14" s="52">
        <v>36579458.18</v>
      </c>
      <c r="E14" s="53">
        <f t="shared" si="0"/>
        <v>0.25630757593504205</v>
      </c>
    </row>
    <row r="15" spans="1:5" ht="12.75" hidden="1" outlineLevel="7">
      <c r="A15" s="46" t="s">
        <v>8</v>
      </c>
      <c r="B15" s="47" t="s">
        <v>9</v>
      </c>
      <c r="C15" s="48">
        <v>6519838.49</v>
      </c>
      <c r="D15" s="48">
        <v>1271502.42</v>
      </c>
      <c r="E15" s="8">
        <f t="shared" si="0"/>
        <v>0.19502053953486811</v>
      </c>
    </row>
    <row r="16" spans="1:5" ht="12.75" hidden="1" outlineLevel="7">
      <c r="A16" s="46" t="s">
        <v>10</v>
      </c>
      <c r="B16" s="47" t="s">
        <v>11</v>
      </c>
      <c r="C16" s="48">
        <v>134077200</v>
      </c>
      <c r="D16" s="48">
        <v>34485897.76</v>
      </c>
      <c r="E16" s="9">
        <f t="shared" si="0"/>
        <v>0.2572092627232669</v>
      </c>
    </row>
    <row r="17" spans="1:5" ht="31.5" hidden="1" outlineLevel="7">
      <c r="A17" s="46" t="s">
        <v>12</v>
      </c>
      <c r="B17" s="47" t="s">
        <v>13</v>
      </c>
      <c r="C17" s="48">
        <v>2120000</v>
      </c>
      <c r="D17" s="48">
        <v>822058</v>
      </c>
      <c r="E17" s="7">
        <f t="shared" si="0"/>
        <v>0.3877632075471698</v>
      </c>
    </row>
    <row r="18" spans="1:5" ht="12.75" hidden="1" outlineLevel="2">
      <c r="A18" s="50" t="s">
        <v>14</v>
      </c>
      <c r="B18" s="51" t="s">
        <v>15</v>
      </c>
      <c r="C18" s="52">
        <v>3842618.16</v>
      </c>
      <c r="D18" s="52">
        <v>848870.38</v>
      </c>
      <c r="E18" s="5">
        <f t="shared" si="0"/>
        <v>0.22090937601773056</v>
      </c>
    </row>
    <row r="19" spans="1:5" ht="12.75" hidden="1" outlineLevel="7">
      <c r="A19" s="46" t="s">
        <v>16</v>
      </c>
      <c r="B19" s="47" t="s">
        <v>17</v>
      </c>
      <c r="C19" s="48">
        <v>300000</v>
      </c>
      <c r="D19" s="48">
        <v>0</v>
      </c>
      <c r="E19" s="8">
        <f t="shared" si="0"/>
        <v>0</v>
      </c>
    </row>
    <row r="20" spans="1:5" ht="21" hidden="1" outlineLevel="7">
      <c r="A20" s="46" t="s">
        <v>18</v>
      </c>
      <c r="B20" s="47" t="s">
        <v>19</v>
      </c>
      <c r="C20" s="48">
        <v>190000</v>
      </c>
      <c r="D20" s="48">
        <v>0</v>
      </c>
      <c r="E20" s="9">
        <f t="shared" si="0"/>
        <v>0</v>
      </c>
    </row>
    <row r="21" spans="1:5" ht="31.5" hidden="1" outlineLevel="7">
      <c r="A21" s="46" t="s">
        <v>20</v>
      </c>
      <c r="B21" s="47" t="s">
        <v>21</v>
      </c>
      <c r="C21" s="48">
        <v>100000</v>
      </c>
      <c r="D21" s="48">
        <v>0</v>
      </c>
      <c r="E21" s="9">
        <f t="shared" si="0"/>
        <v>0</v>
      </c>
    </row>
    <row r="22" spans="1:5" ht="12.75" hidden="1" outlineLevel="7">
      <c r="A22" s="46" t="s">
        <v>22</v>
      </c>
      <c r="B22" s="47" t="s">
        <v>23</v>
      </c>
      <c r="C22" s="48">
        <v>2536461.73</v>
      </c>
      <c r="D22" s="48">
        <v>761061.18</v>
      </c>
      <c r="E22" s="9">
        <f t="shared" si="0"/>
        <v>0.3000483590974582</v>
      </c>
    </row>
    <row r="23" spans="1:5" ht="21" hidden="1" outlineLevel="7">
      <c r="A23" s="46" t="s">
        <v>24</v>
      </c>
      <c r="B23" s="47" t="s">
        <v>25</v>
      </c>
      <c r="C23" s="48">
        <v>706156.43</v>
      </c>
      <c r="D23" s="48">
        <v>87809.2</v>
      </c>
      <c r="E23" s="9">
        <f t="shared" si="0"/>
        <v>0.12434808531021943</v>
      </c>
    </row>
    <row r="24" spans="1:5" ht="31.5" hidden="1" outlineLevel="7">
      <c r="A24" s="46" t="s">
        <v>26</v>
      </c>
      <c r="B24" s="47" t="s">
        <v>21</v>
      </c>
      <c r="C24" s="48">
        <v>10000</v>
      </c>
      <c r="D24" s="48">
        <v>0</v>
      </c>
      <c r="E24" s="7">
        <f t="shared" si="0"/>
        <v>0</v>
      </c>
    </row>
    <row r="25" spans="1:5" ht="12.75" hidden="1" outlineLevel="2">
      <c r="A25" s="50" t="s">
        <v>27</v>
      </c>
      <c r="B25" s="51" t="s">
        <v>28</v>
      </c>
      <c r="C25" s="52">
        <v>399000</v>
      </c>
      <c r="D25" s="52">
        <v>0</v>
      </c>
      <c r="E25" s="5">
        <f t="shared" si="0"/>
        <v>0</v>
      </c>
    </row>
    <row r="26" spans="1:5" ht="12.75" hidden="1" outlineLevel="7">
      <c r="A26" s="46" t="s">
        <v>29</v>
      </c>
      <c r="B26" s="47" t="s">
        <v>30</v>
      </c>
      <c r="C26" s="48">
        <v>124000</v>
      </c>
      <c r="D26" s="48">
        <v>0</v>
      </c>
      <c r="E26" s="8">
        <f t="shared" si="0"/>
        <v>0</v>
      </c>
    </row>
    <row r="27" spans="1:5" ht="52.5" hidden="1" outlineLevel="7">
      <c r="A27" s="46" t="s">
        <v>31</v>
      </c>
      <c r="B27" s="49" t="s">
        <v>32</v>
      </c>
      <c r="C27" s="48">
        <v>250000</v>
      </c>
      <c r="D27" s="48">
        <v>0</v>
      </c>
      <c r="E27" s="9">
        <f t="shared" si="0"/>
        <v>0</v>
      </c>
    </row>
    <row r="28" spans="1:5" ht="52.5" hidden="1" outlineLevel="7">
      <c r="A28" s="46" t="s">
        <v>33</v>
      </c>
      <c r="B28" s="49" t="s">
        <v>32</v>
      </c>
      <c r="C28" s="48">
        <v>25000</v>
      </c>
      <c r="D28" s="48">
        <v>0</v>
      </c>
      <c r="E28" s="7">
        <f t="shared" si="0"/>
        <v>0</v>
      </c>
    </row>
    <row r="29" spans="1:5" ht="12.75" hidden="1" outlineLevel="2">
      <c r="A29" s="50" t="s">
        <v>34</v>
      </c>
      <c r="B29" s="51" t="s">
        <v>35</v>
      </c>
      <c r="C29" s="52">
        <v>19684200</v>
      </c>
      <c r="D29" s="52">
        <v>2830072.06</v>
      </c>
      <c r="E29" s="5">
        <f t="shared" si="0"/>
        <v>0.14377379116245517</v>
      </c>
    </row>
    <row r="30" spans="1:5" ht="31.5" hidden="1" outlineLevel="7">
      <c r="A30" s="46" t="s">
        <v>36</v>
      </c>
      <c r="B30" s="47" t="s">
        <v>37</v>
      </c>
      <c r="C30" s="48">
        <v>19684200</v>
      </c>
      <c r="D30" s="48">
        <v>2830072.06</v>
      </c>
      <c r="E30" s="5">
        <f t="shared" si="0"/>
        <v>0.14377379116245517</v>
      </c>
    </row>
    <row r="31" spans="1:5" ht="21" hidden="1" outlineLevel="1">
      <c r="A31" s="50" t="s">
        <v>38</v>
      </c>
      <c r="B31" s="51" t="s">
        <v>39</v>
      </c>
      <c r="C31" s="52">
        <v>130924158.46</v>
      </c>
      <c r="D31" s="52">
        <v>35380038.27</v>
      </c>
      <c r="E31" s="5">
        <f t="shared" si="0"/>
        <v>0.2702330775783396</v>
      </c>
    </row>
    <row r="32" spans="1:5" ht="12.75" hidden="1" outlineLevel="1">
      <c r="A32" s="54"/>
      <c r="B32" s="55" t="s">
        <v>621</v>
      </c>
      <c r="C32" s="56"/>
      <c r="D32" s="56"/>
      <c r="E32" s="5"/>
    </row>
    <row r="33" spans="1:5" ht="12.75" hidden="1" outlineLevel="1">
      <c r="A33" s="57"/>
      <c r="B33" s="58" t="s">
        <v>622</v>
      </c>
      <c r="C33" s="59"/>
      <c r="D33" s="59"/>
      <c r="E33" s="9"/>
    </row>
    <row r="34" spans="1:5" ht="12.75" hidden="1" outlineLevel="1">
      <c r="A34" s="57"/>
      <c r="B34" s="58" t="s">
        <v>623</v>
      </c>
      <c r="C34" s="59">
        <f>C42</f>
        <v>400000</v>
      </c>
      <c r="D34" s="59">
        <f>D42</f>
        <v>0</v>
      </c>
      <c r="E34" s="61"/>
    </row>
    <row r="35" spans="1:5" ht="12.75" hidden="1" outlineLevel="1">
      <c r="A35" s="54"/>
      <c r="B35" s="55" t="s">
        <v>624</v>
      </c>
      <c r="C35" s="56">
        <f>C31-C34</f>
        <v>130524158.46</v>
      </c>
      <c r="D35" s="56">
        <f>D31-D34</f>
        <v>35380038.27</v>
      </c>
      <c r="E35" s="61">
        <f>D35/C35</f>
        <v>0.2710612248907351</v>
      </c>
    </row>
    <row r="36" spans="1:5" ht="12.75" hidden="1" outlineLevel="2">
      <c r="A36" s="50" t="s">
        <v>40</v>
      </c>
      <c r="B36" s="51" t="s">
        <v>41</v>
      </c>
      <c r="C36" s="52">
        <v>128282158.46</v>
      </c>
      <c r="D36" s="52">
        <v>35380038.27</v>
      </c>
      <c r="E36" s="5">
        <f t="shared" si="0"/>
        <v>0.27579858878841634</v>
      </c>
    </row>
    <row r="37" spans="1:5" ht="12.75" hidden="1" outlineLevel="7">
      <c r="A37" s="46" t="s">
        <v>42</v>
      </c>
      <c r="B37" s="47" t="s">
        <v>9</v>
      </c>
      <c r="C37" s="48">
        <v>68067256.46</v>
      </c>
      <c r="D37" s="48">
        <v>15699508.73</v>
      </c>
      <c r="E37" s="8">
        <f t="shared" si="0"/>
        <v>0.2306470033682918</v>
      </c>
    </row>
    <row r="38" spans="1:5" ht="12.75" hidden="1" outlineLevel="7">
      <c r="A38" s="46" t="s">
        <v>43</v>
      </c>
      <c r="B38" s="47" t="s">
        <v>11</v>
      </c>
      <c r="C38" s="48">
        <v>51322602</v>
      </c>
      <c r="D38" s="48">
        <v>17770189.76</v>
      </c>
      <c r="E38" s="9">
        <f t="shared" si="0"/>
        <v>0.3462449109653482</v>
      </c>
    </row>
    <row r="39" spans="1:5" ht="12.75" hidden="1" outlineLevel="7">
      <c r="A39" s="46" t="s">
        <v>44</v>
      </c>
      <c r="B39" s="47" t="s">
        <v>45</v>
      </c>
      <c r="C39" s="48">
        <v>8892300</v>
      </c>
      <c r="D39" s="48">
        <v>1910339.78</v>
      </c>
      <c r="E39" s="7">
        <f t="shared" si="0"/>
        <v>0.2148307839366643</v>
      </c>
    </row>
    <row r="40" spans="1:5" ht="12.75" hidden="1" outlineLevel="2">
      <c r="A40" s="50" t="s">
        <v>46</v>
      </c>
      <c r="B40" s="51" t="s">
        <v>47</v>
      </c>
      <c r="C40" s="52">
        <v>2005000</v>
      </c>
      <c r="D40" s="52">
        <v>0</v>
      </c>
      <c r="E40" s="5">
        <f t="shared" si="0"/>
        <v>0</v>
      </c>
    </row>
    <row r="41" spans="1:5" ht="12.75" hidden="1" outlineLevel="7">
      <c r="A41" s="46" t="s">
        <v>48</v>
      </c>
      <c r="B41" s="47" t="s">
        <v>49</v>
      </c>
      <c r="C41" s="48">
        <v>260000</v>
      </c>
      <c r="D41" s="48">
        <v>0</v>
      </c>
      <c r="E41" s="8">
        <f t="shared" si="0"/>
        <v>0</v>
      </c>
    </row>
    <row r="42" spans="1:5" ht="42" hidden="1" outlineLevel="7">
      <c r="A42" s="46" t="s">
        <v>50</v>
      </c>
      <c r="B42" s="49" t="s">
        <v>51</v>
      </c>
      <c r="C42" s="48">
        <v>400000</v>
      </c>
      <c r="D42" s="48">
        <v>0</v>
      </c>
      <c r="E42" s="9">
        <f t="shared" si="0"/>
        <v>0</v>
      </c>
    </row>
    <row r="43" spans="1:5" ht="42" hidden="1" outlineLevel="7">
      <c r="A43" s="46" t="s">
        <v>52</v>
      </c>
      <c r="B43" s="49" t="s">
        <v>51</v>
      </c>
      <c r="C43" s="48">
        <v>40000</v>
      </c>
      <c r="D43" s="48">
        <v>0</v>
      </c>
      <c r="E43" s="9">
        <f t="shared" si="0"/>
        <v>0</v>
      </c>
    </row>
    <row r="44" spans="1:5" ht="21" hidden="1" outlineLevel="7">
      <c r="A44" s="46" t="s">
        <v>53</v>
      </c>
      <c r="B44" s="47" t="s">
        <v>54</v>
      </c>
      <c r="C44" s="48">
        <v>1305000</v>
      </c>
      <c r="D44" s="48">
        <v>0</v>
      </c>
      <c r="E44" s="7">
        <f t="shared" si="0"/>
        <v>0</v>
      </c>
    </row>
    <row r="45" spans="1:5" ht="12.75" hidden="1" outlineLevel="2">
      <c r="A45" s="50" t="s">
        <v>55</v>
      </c>
      <c r="B45" s="51" t="s">
        <v>56</v>
      </c>
      <c r="C45" s="52">
        <v>637000</v>
      </c>
      <c r="D45" s="52">
        <v>0</v>
      </c>
      <c r="E45" s="5">
        <f t="shared" si="0"/>
        <v>0</v>
      </c>
    </row>
    <row r="46" spans="1:5" ht="21" hidden="1" outlineLevel="7">
      <c r="A46" s="46" t="s">
        <v>57</v>
      </c>
      <c r="B46" s="47" t="s">
        <v>58</v>
      </c>
      <c r="C46" s="48">
        <v>297000</v>
      </c>
      <c r="D46" s="48">
        <v>0</v>
      </c>
      <c r="E46" s="8">
        <f t="shared" si="0"/>
        <v>0</v>
      </c>
    </row>
    <row r="47" spans="1:5" ht="12.75" hidden="1" outlineLevel="7">
      <c r="A47" s="46" t="s">
        <v>59</v>
      </c>
      <c r="B47" s="47" t="s">
        <v>60</v>
      </c>
      <c r="C47" s="48">
        <v>60000</v>
      </c>
      <c r="D47" s="48">
        <v>0</v>
      </c>
      <c r="E47" s="9">
        <f t="shared" si="0"/>
        <v>0</v>
      </c>
    </row>
    <row r="48" spans="1:5" ht="12.75" hidden="1" outlineLevel="7">
      <c r="A48" s="46" t="s">
        <v>61</v>
      </c>
      <c r="B48" s="47" t="s">
        <v>62</v>
      </c>
      <c r="C48" s="48">
        <v>280000</v>
      </c>
      <c r="D48" s="48">
        <v>0</v>
      </c>
      <c r="E48" s="7">
        <f t="shared" si="0"/>
        <v>0</v>
      </c>
    </row>
    <row r="49" spans="1:5" ht="21" hidden="1" outlineLevel="1">
      <c r="A49" s="50" t="s">
        <v>63</v>
      </c>
      <c r="B49" s="51" t="s">
        <v>64</v>
      </c>
      <c r="C49" s="52">
        <v>119964900</v>
      </c>
      <c r="D49" s="52">
        <v>30134571.64</v>
      </c>
      <c r="E49" s="5">
        <f t="shared" si="0"/>
        <v>0.2511949048429999</v>
      </c>
    </row>
    <row r="50" spans="1:5" ht="12.75" hidden="1" outlineLevel="1">
      <c r="A50" s="54"/>
      <c r="B50" s="55" t="s">
        <v>621</v>
      </c>
      <c r="C50" s="56"/>
      <c r="D50" s="56"/>
      <c r="E50" s="5"/>
    </row>
    <row r="51" spans="1:5" ht="12.75" hidden="1" outlineLevel="1">
      <c r="A51" s="57"/>
      <c r="B51" s="58" t="s">
        <v>622</v>
      </c>
      <c r="C51" s="59"/>
      <c r="D51" s="59"/>
      <c r="E51" s="9"/>
    </row>
    <row r="52" spans="1:5" ht="12.75" hidden="1" outlineLevel="1">
      <c r="A52" s="57"/>
      <c r="B52" s="58" t="s">
        <v>623</v>
      </c>
      <c r="C52" s="59"/>
      <c r="D52" s="59"/>
      <c r="E52" s="61"/>
    </row>
    <row r="53" spans="1:5" ht="12.75" hidden="1" outlineLevel="1">
      <c r="A53" s="54"/>
      <c r="B53" s="55" t="s">
        <v>624</v>
      </c>
      <c r="C53" s="56">
        <f>C49-C52</f>
        <v>119964900</v>
      </c>
      <c r="D53" s="56">
        <f>D49-D52</f>
        <v>30134571.64</v>
      </c>
      <c r="E53" s="61">
        <f>D53/C53</f>
        <v>0.2511949048429999</v>
      </c>
    </row>
    <row r="54" spans="1:5" ht="12.75" hidden="1" outlineLevel="2">
      <c r="A54" s="50" t="s">
        <v>65</v>
      </c>
      <c r="B54" s="51" t="s">
        <v>66</v>
      </c>
      <c r="C54" s="52">
        <v>119152900</v>
      </c>
      <c r="D54" s="52">
        <v>30029493.64</v>
      </c>
      <c r="E54" s="5">
        <f t="shared" si="0"/>
        <v>0.25202486586562306</v>
      </c>
    </row>
    <row r="55" spans="1:5" ht="12.75" hidden="1" outlineLevel="7">
      <c r="A55" s="46" t="s">
        <v>67</v>
      </c>
      <c r="B55" s="47" t="s">
        <v>9</v>
      </c>
      <c r="C55" s="48">
        <v>4390900</v>
      </c>
      <c r="D55" s="48">
        <v>789563.43</v>
      </c>
      <c r="E55" s="5">
        <f t="shared" si="0"/>
        <v>0.1798181306793596</v>
      </c>
    </row>
    <row r="56" spans="1:5" ht="12.75" hidden="1" outlineLevel="7">
      <c r="A56" s="46" t="s">
        <v>68</v>
      </c>
      <c r="B56" s="47" t="s">
        <v>11</v>
      </c>
      <c r="C56" s="48">
        <v>114762000</v>
      </c>
      <c r="D56" s="48">
        <v>29239930.21</v>
      </c>
      <c r="E56" s="7">
        <f t="shared" si="0"/>
        <v>0.2547875621721476</v>
      </c>
    </row>
    <row r="57" spans="1:5" ht="12.75" hidden="1" outlineLevel="2">
      <c r="A57" s="50" t="s">
        <v>69</v>
      </c>
      <c r="B57" s="51" t="s">
        <v>70</v>
      </c>
      <c r="C57" s="52">
        <v>312000</v>
      </c>
      <c r="D57" s="52">
        <v>38508</v>
      </c>
      <c r="E57" s="5">
        <f t="shared" si="0"/>
        <v>0.12342307692307693</v>
      </c>
    </row>
    <row r="58" spans="1:5" ht="12.75" hidden="1" outlineLevel="7">
      <c r="A58" s="46" t="s">
        <v>71</v>
      </c>
      <c r="B58" s="47" t="s">
        <v>72</v>
      </c>
      <c r="C58" s="48">
        <v>312000</v>
      </c>
      <c r="D58" s="48">
        <v>38508</v>
      </c>
      <c r="E58" s="5">
        <f t="shared" si="0"/>
        <v>0.12342307692307693</v>
      </c>
    </row>
    <row r="59" spans="1:5" ht="12.75" hidden="1" outlineLevel="2">
      <c r="A59" s="50" t="s">
        <v>73</v>
      </c>
      <c r="B59" s="51" t="s">
        <v>74</v>
      </c>
      <c r="C59" s="52">
        <v>500000</v>
      </c>
      <c r="D59" s="52">
        <v>66570</v>
      </c>
      <c r="E59" s="5">
        <f t="shared" si="0"/>
        <v>0.13314</v>
      </c>
    </row>
    <row r="60" spans="1:5" ht="12.75" hidden="1" outlineLevel="7">
      <c r="A60" s="46" t="s">
        <v>75</v>
      </c>
      <c r="B60" s="47" t="s">
        <v>76</v>
      </c>
      <c r="C60" s="48">
        <v>500000</v>
      </c>
      <c r="D60" s="48">
        <v>66570</v>
      </c>
      <c r="E60" s="5">
        <f t="shared" si="0"/>
        <v>0.13314</v>
      </c>
    </row>
    <row r="61" spans="1:5" ht="21" hidden="1" outlineLevel="1">
      <c r="A61" s="50" t="s">
        <v>77</v>
      </c>
      <c r="B61" s="51" t="s">
        <v>78</v>
      </c>
      <c r="C61" s="52">
        <v>927370300</v>
      </c>
      <c r="D61" s="52">
        <v>215095326.21</v>
      </c>
      <c r="E61" s="5">
        <f t="shared" si="0"/>
        <v>0.2319411417531918</v>
      </c>
    </row>
    <row r="62" spans="1:5" ht="12.75" hidden="1" outlineLevel="1">
      <c r="A62" s="54"/>
      <c r="B62" s="55" t="s">
        <v>621</v>
      </c>
      <c r="C62" s="56"/>
      <c r="D62" s="56"/>
      <c r="E62" s="5"/>
    </row>
    <row r="63" spans="1:5" ht="12.75" hidden="1" outlineLevel="1">
      <c r="A63" s="57"/>
      <c r="B63" s="58" t="s">
        <v>622</v>
      </c>
      <c r="C63" s="59"/>
      <c r="D63" s="59"/>
      <c r="E63" s="9"/>
    </row>
    <row r="64" spans="1:5" ht="12.75" hidden="1" outlineLevel="1">
      <c r="A64" s="57"/>
      <c r="B64" s="58" t="s">
        <v>623</v>
      </c>
      <c r="C64" s="59">
        <f>C67+C68+C74</f>
        <v>921184300</v>
      </c>
      <c r="D64" s="59">
        <f>D67+D68+D74</f>
        <v>214991503.94</v>
      </c>
      <c r="E64" s="9">
        <f>D64/C64</f>
        <v>0.2333859836082747</v>
      </c>
    </row>
    <row r="65" spans="1:5" ht="12.75" hidden="1" outlineLevel="1">
      <c r="A65" s="54"/>
      <c r="B65" s="55" t="s">
        <v>624</v>
      </c>
      <c r="C65" s="56">
        <f>C61-C64</f>
        <v>6186000</v>
      </c>
      <c r="D65" s="56">
        <f>D61-D64</f>
        <v>103822.27000001073</v>
      </c>
      <c r="E65" s="61">
        <f>D65/C65</f>
        <v>0.01678342547688502</v>
      </c>
    </row>
    <row r="66" spans="1:5" ht="21" hidden="1" outlineLevel="2">
      <c r="A66" s="50" t="s">
        <v>79</v>
      </c>
      <c r="B66" s="51" t="s">
        <v>80</v>
      </c>
      <c r="C66" s="52">
        <v>920944300</v>
      </c>
      <c r="D66" s="52">
        <v>214991503.94</v>
      </c>
      <c r="E66" s="5">
        <f t="shared" si="0"/>
        <v>0.23344680448100932</v>
      </c>
    </row>
    <row r="67" spans="1:5" ht="52.5" hidden="1" outlineLevel="7">
      <c r="A67" s="46" t="s">
        <v>81</v>
      </c>
      <c r="B67" s="49" t="s">
        <v>82</v>
      </c>
      <c r="C67" s="48">
        <v>475622500</v>
      </c>
      <c r="D67" s="48">
        <v>108912373.22</v>
      </c>
      <c r="E67" s="5">
        <f t="shared" si="0"/>
        <v>0.22898911052357698</v>
      </c>
    </row>
    <row r="68" spans="1:5" ht="63" hidden="1" outlineLevel="7">
      <c r="A68" s="46" t="s">
        <v>83</v>
      </c>
      <c r="B68" s="49" t="s">
        <v>84</v>
      </c>
      <c r="C68" s="48">
        <v>445321800</v>
      </c>
      <c r="D68" s="48">
        <v>106079130.72</v>
      </c>
      <c r="E68" s="7">
        <f t="shared" si="0"/>
        <v>0.23820780999268393</v>
      </c>
    </row>
    <row r="69" spans="1:5" ht="12.75" hidden="1" outlineLevel="2">
      <c r="A69" s="50" t="s">
        <v>85</v>
      </c>
      <c r="B69" s="51" t="s">
        <v>86</v>
      </c>
      <c r="C69" s="52">
        <v>6306000</v>
      </c>
      <c r="D69" s="52">
        <v>54440</v>
      </c>
      <c r="E69" s="5">
        <f t="shared" si="0"/>
        <v>0.008633047890897558</v>
      </c>
    </row>
    <row r="70" spans="1:5" ht="12.75" hidden="1" outlineLevel="7">
      <c r="A70" s="46" t="s">
        <v>87</v>
      </c>
      <c r="B70" s="47" t="s">
        <v>88</v>
      </c>
      <c r="C70" s="48">
        <v>580000</v>
      </c>
      <c r="D70" s="48">
        <v>54440</v>
      </c>
      <c r="E70" s="8">
        <f t="shared" si="0"/>
        <v>0.09386206896551724</v>
      </c>
    </row>
    <row r="71" spans="1:5" ht="12.75" hidden="1" outlineLevel="7">
      <c r="A71" s="46" t="s">
        <v>89</v>
      </c>
      <c r="B71" s="47" t="s">
        <v>90</v>
      </c>
      <c r="C71" s="48">
        <v>8000</v>
      </c>
      <c r="D71" s="48">
        <v>0</v>
      </c>
      <c r="E71" s="9">
        <f t="shared" si="0"/>
        <v>0</v>
      </c>
    </row>
    <row r="72" spans="1:5" ht="12.75" hidden="1" outlineLevel="7">
      <c r="A72" s="46" t="s">
        <v>91</v>
      </c>
      <c r="B72" s="47" t="s">
        <v>92</v>
      </c>
      <c r="C72" s="48">
        <v>400000</v>
      </c>
      <c r="D72" s="48">
        <v>0</v>
      </c>
      <c r="E72" s="9">
        <f t="shared" si="0"/>
        <v>0</v>
      </c>
    </row>
    <row r="73" spans="1:5" ht="12.75" hidden="1" outlineLevel="7">
      <c r="A73" s="46" t="s">
        <v>93</v>
      </c>
      <c r="B73" s="47" t="s">
        <v>94</v>
      </c>
      <c r="C73" s="48">
        <v>5054000</v>
      </c>
      <c r="D73" s="48">
        <v>0</v>
      </c>
      <c r="E73" s="9">
        <f t="shared" si="0"/>
        <v>0</v>
      </c>
    </row>
    <row r="74" spans="1:5" ht="12.75" hidden="1" outlineLevel="7">
      <c r="A74" s="46" t="s">
        <v>95</v>
      </c>
      <c r="B74" s="47" t="s">
        <v>88</v>
      </c>
      <c r="C74" s="48">
        <v>240000</v>
      </c>
      <c r="D74" s="48">
        <v>0</v>
      </c>
      <c r="E74" s="9">
        <f t="shared" si="0"/>
        <v>0</v>
      </c>
    </row>
    <row r="75" spans="1:5" ht="12.75" hidden="1" outlineLevel="7">
      <c r="A75" s="46" t="s">
        <v>96</v>
      </c>
      <c r="B75" s="47" t="s">
        <v>88</v>
      </c>
      <c r="C75" s="48">
        <v>24000</v>
      </c>
      <c r="D75" s="48">
        <v>0</v>
      </c>
      <c r="E75" s="7">
        <f t="shared" si="0"/>
        <v>0</v>
      </c>
    </row>
    <row r="76" spans="1:5" ht="12.75" hidden="1" outlineLevel="2">
      <c r="A76" s="50" t="s">
        <v>97</v>
      </c>
      <c r="B76" s="51" t="s">
        <v>98</v>
      </c>
      <c r="C76" s="52">
        <v>120000</v>
      </c>
      <c r="D76" s="52">
        <v>49382.27</v>
      </c>
      <c r="E76" s="5">
        <f t="shared" si="0"/>
        <v>0.4115189166666666</v>
      </c>
    </row>
    <row r="77" spans="1:5" ht="12.75" hidden="1" outlineLevel="7">
      <c r="A77" s="46" t="s">
        <v>99</v>
      </c>
      <c r="B77" s="47" t="s">
        <v>100</v>
      </c>
      <c r="C77" s="48">
        <v>120000</v>
      </c>
      <c r="D77" s="48">
        <v>49382.27</v>
      </c>
      <c r="E77" s="5">
        <f t="shared" si="0"/>
        <v>0.4115189166666666</v>
      </c>
    </row>
    <row r="78" spans="1:5" ht="21" hidden="1" outlineLevel="1">
      <c r="A78" s="50" t="s">
        <v>101</v>
      </c>
      <c r="B78" s="51" t="s">
        <v>102</v>
      </c>
      <c r="C78" s="52">
        <v>1316700</v>
      </c>
      <c r="D78" s="52">
        <v>0</v>
      </c>
      <c r="E78" s="5">
        <f t="shared" si="0"/>
        <v>0</v>
      </c>
    </row>
    <row r="79" spans="1:5" ht="12.75" hidden="1" outlineLevel="1">
      <c r="A79" s="54"/>
      <c r="B79" s="55" t="s">
        <v>621</v>
      </c>
      <c r="C79" s="56"/>
      <c r="D79" s="56"/>
      <c r="E79" s="5"/>
    </row>
    <row r="80" spans="1:5" ht="12.75" hidden="1" outlineLevel="1">
      <c r="A80" s="57"/>
      <c r="B80" s="58" t="s">
        <v>622</v>
      </c>
      <c r="C80" s="59"/>
      <c r="D80" s="59"/>
      <c r="E80" s="9"/>
    </row>
    <row r="81" spans="1:5" ht="12.75" hidden="1" outlineLevel="1">
      <c r="A81" s="57"/>
      <c r="B81" s="58" t="s">
        <v>623</v>
      </c>
      <c r="C81" s="59">
        <f>C88+C89+C90</f>
        <v>265600</v>
      </c>
      <c r="D81" s="59">
        <f>D88+D89+D90</f>
        <v>0</v>
      </c>
      <c r="E81" s="61">
        <f>E80</f>
        <v>0</v>
      </c>
    </row>
    <row r="82" spans="1:5" ht="12.75" hidden="1" outlineLevel="1">
      <c r="A82" s="54"/>
      <c r="B82" s="55" t="s">
        <v>624</v>
      </c>
      <c r="C82" s="56">
        <f>C78-C81</f>
        <v>1051100</v>
      </c>
      <c r="D82" s="56">
        <f>D78-D81</f>
        <v>0</v>
      </c>
      <c r="E82" s="61">
        <f>E81</f>
        <v>0</v>
      </c>
    </row>
    <row r="83" spans="1:5" ht="21" hidden="1" outlineLevel="2">
      <c r="A83" s="50" t="s">
        <v>103</v>
      </c>
      <c r="B83" s="51" t="s">
        <v>104</v>
      </c>
      <c r="C83" s="52">
        <v>1316700</v>
      </c>
      <c r="D83" s="52">
        <v>0</v>
      </c>
      <c r="E83" s="5">
        <f t="shared" si="0"/>
        <v>0</v>
      </c>
    </row>
    <row r="84" spans="1:5" ht="21" hidden="1" outlineLevel="7">
      <c r="A84" s="46" t="s">
        <v>105</v>
      </c>
      <c r="B84" s="47" t="s">
        <v>106</v>
      </c>
      <c r="C84" s="48">
        <v>55300</v>
      </c>
      <c r="D84" s="48">
        <v>0</v>
      </c>
      <c r="E84" s="8">
        <f t="shared" si="0"/>
        <v>0</v>
      </c>
    </row>
    <row r="85" spans="1:5" ht="21" hidden="1" outlineLevel="7">
      <c r="A85" s="46" t="s">
        <v>107</v>
      </c>
      <c r="B85" s="47" t="s">
        <v>108</v>
      </c>
      <c r="C85" s="48">
        <v>315680</v>
      </c>
      <c r="D85" s="48">
        <v>0</v>
      </c>
      <c r="E85" s="9">
        <f t="shared" si="0"/>
        <v>0</v>
      </c>
    </row>
    <row r="86" spans="1:5" ht="21" hidden="1" outlineLevel="7">
      <c r="A86" s="46" t="s">
        <v>109</v>
      </c>
      <c r="B86" s="47" t="s">
        <v>110</v>
      </c>
      <c r="C86" s="48">
        <v>345100</v>
      </c>
      <c r="D86" s="48">
        <v>0</v>
      </c>
      <c r="E86" s="9">
        <f t="shared" si="0"/>
        <v>0</v>
      </c>
    </row>
    <row r="87" spans="1:5" ht="12.75" hidden="1" outlineLevel="7">
      <c r="A87" s="46" t="s">
        <v>111</v>
      </c>
      <c r="B87" s="47" t="s">
        <v>112</v>
      </c>
      <c r="C87" s="48">
        <v>308460</v>
      </c>
      <c r="D87" s="48">
        <v>0</v>
      </c>
      <c r="E87" s="9">
        <f t="shared" si="0"/>
        <v>0</v>
      </c>
    </row>
    <row r="88" spans="1:5" ht="31.5" hidden="1" outlineLevel="7">
      <c r="A88" s="46" t="s">
        <v>113</v>
      </c>
      <c r="B88" s="47" t="s">
        <v>114</v>
      </c>
      <c r="C88" s="48">
        <v>204200</v>
      </c>
      <c r="D88" s="48">
        <v>0</v>
      </c>
      <c r="E88" s="9">
        <f t="shared" si="0"/>
        <v>0</v>
      </c>
    </row>
    <row r="89" spans="1:5" ht="31.5" hidden="1" outlineLevel="7">
      <c r="A89" s="46" t="s">
        <v>115</v>
      </c>
      <c r="B89" s="47" t="s">
        <v>116</v>
      </c>
      <c r="C89" s="48">
        <v>59400</v>
      </c>
      <c r="D89" s="48">
        <v>0</v>
      </c>
      <c r="E89" s="9">
        <f t="shared" si="0"/>
        <v>0</v>
      </c>
    </row>
    <row r="90" spans="1:5" ht="21" hidden="1" outlineLevel="7">
      <c r="A90" s="46" t="s">
        <v>117</v>
      </c>
      <c r="B90" s="47" t="s">
        <v>118</v>
      </c>
      <c r="C90" s="48">
        <v>2000</v>
      </c>
      <c r="D90" s="48">
        <v>0</v>
      </c>
      <c r="E90" s="9">
        <f t="shared" si="0"/>
        <v>0</v>
      </c>
    </row>
    <row r="91" spans="1:5" ht="31.5" hidden="1" outlineLevel="7">
      <c r="A91" s="46" t="s">
        <v>119</v>
      </c>
      <c r="B91" s="47" t="s">
        <v>114</v>
      </c>
      <c r="C91" s="48">
        <v>20420</v>
      </c>
      <c r="D91" s="48">
        <v>0</v>
      </c>
      <c r="E91" s="9">
        <f aca="true" t="shared" si="1" ref="E91:E186">D91/C91</f>
        <v>0</v>
      </c>
    </row>
    <row r="92" spans="1:5" ht="31.5" hidden="1" outlineLevel="7">
      <c r="A92" s="46" t="s">
        <v>120</v>
      </c>
      <c r="B92" s="47" t="s">
        <v>116</v>
      </c>
      <c r="C92" s="48">
        <v>5940</v>
      </c>
      <c r="D92" s="48">
        <v>0</v>
      </c>
      <c r="E92" s="9">
        <f t="shared" si="1"/>
        <v>0</v>
      </c>
    </row>
    <row r="93" spans="1:5" ht="21" hidden="1" outlineLevel="7">
      <c r="A93" s="46" t="s">
        <v>121</v>
      </c>
      <c r="B93" s="47" t="s">
        <v>118</v>
      </c>
      <c r="C93" s="48">
        <v>200</v>
      </c>
      <c r="D93" s="48">
        <v>0</v>
      </c>
      <c r="E93" s="7">
        <f t="shared" si="1"/>
        <v>0</v>
      </c>
    </row>
    <row r="94" spans="1:5" ht="21" hidden="1" outlineLevel="1">
      <c r="A94" s="50" t="s">
        <v>122</v>
      </c>
      <c r="B94" s="51" t="s">
        <v>123</v>
      </c>
      <c r="C94" s="52">
        <v>43199990</v>
      </c>
      <c r="D94" s="52">
        <v>6610133.67</v>
      </c>
      <c r="E94" s="5">
        <f t="shared" si="1"/>
        <v>0.1530123888917567</v>
      </c>
    </row>
    <row r="95" spans="1:5" ht="12.75" hidden="1" outlineLevel="1">
      <c r="A95" s="54"/>
      <c r="B95" s="55" t="s">
        <v>621</v>
      </c>
      <c r="C95" s="56"/>
      <c r="D95" s="56"/>
      <c r="E95" s="5"/>
    </row>
    <row r="96" spans="1:5" ht="12.75" hidden="1" outlineLevel="1">
      <c r="A96" s="57"/>
      <c r="B96" s="58" t="s">
        <v>622</v>
      </c>
      <c r="C96" s="59"/>
      <c r="D96" s="59"/>
      <c r="E96" s="9"/>
    </row>
    <row r="97" spans="1:5" ht="12.75" hidden="1" outlineLevel="1">
      <c r="A97" s="57"/>
      <c r="B97" s="58" t="s">
        <v>623</v>
      </c>
      <c r="C97" s="59">
        <f>C108+C105</f>
        <v>31924800</v>
      </c>
      <c r="D97" s="59">
        <f>D108+D105</f>
        <v>6299113.67</v>
      </c>
      <c r="E97" s="9">
        <f>D97/C97</f>
        <v>0.19731098299754424</v>
      </c>
    </row>
    <row r="98" spans="1:5" ht="12.75" hidden="1" outlineLevel="1">
      <c r="A98" s="54"/>
      <c r="B98" s="55" t="s">
        <v>624</v>
      </c>
      <c r="C98" s="56">
        <f>C94-C97</f>
        <v>11275190</v>
      </c>
      <c r="D98" s="56">
        <f>D94-D97</f>
        <v>311020</v>
      </c>
      <c r="E98" s="60">
        <f>D98/C98</f>
        <v>0.02758445755681279</v>
      </c>
    </row>
    <row r="99" spans="1:5" ht="21" hidden="1" outlineLevel="2">
      <c r="A99" s="50" t="s">
        <v>124</v>
      </c>
      <c r="B99" s="51" t="s">
        <v>125</v>
      </c>
      <c r="C99" s="52">
        <v>3273280</v>
      </c>
      <c r="D99" s="52">
        <v>311020</v>
      </c>
      <c r="E99" s="5">
        <f t="shared" si="1"/>
        <v>0.09501784143122495</v>
      </c>
    </row>
    <row r="100" spans="1:5" ht="21" hidden="1" outlineLevel="7">
      <c r="A100" s="46" t="s">
        <v>126</v>
      </c>
      <c r="B100" s="47" t="s">
        <v>127</v>
      </c>
      <c r="C100" s="48">
        <v>1058090</v>
      </c>
      <c r="D100" s="48">
        <v>0</v>
      </c>
      <c r="E100" s="8">
        <f t="shared" si="1"/>
        <v>0</v>
      </c>
    </row>
    <row r="101" spans="1:5" ht="12.75" hidden="1" outlineLevel="7">
      <c r="A101" s="46" t="s">
        <v>128</v>
      </c>
      <c r="B101" s="47" t="s">
        <v>129</v>
      </c>
      <c r="C101" s="48">
        <v>915190</v>
      </c>
      <c r="D101" s="48">
        <v>311020</v>
      </c>
      <c r="E101" s="9">
        <f t="shared" si="1"/>
        <v>0.3398420000218534</v>
      </c>
    </row>
    <row r="102" spans="1:5" ht="12.75" hidden="1" outlineLevel="7">
      <c r="A102" s="46" t="s">
        <v>130</v>
      </c>
      <c r="B102" s="47" t="s">
        <v>131</v>
      </c>
      <c r="C102" s="48">
        <v>1300000</v>
      </c>
      <c r="D102" s="48">
        <v>0</v>
      </c>
      <c r="E102" s="7">
        <f t="shared" si="1"/>
        <v>0</v>
      </c>
    </row>
    <row r="103" spans="1:5" ht="21" hidden="1" outlineLevel="2">
      <c r="A103" s="50" t="s">
        <v>132</v>
      </c>
      <c r="B103" s="51" t="s">
        <v>133</v>
      </c>
      <c r="C103" s="52">
        <v>8021010</v>
      </c>
      <c r="D103" s="52">
        <v>0</v>
      </c>
      <c r="E103" s="5">
        <f t="shared" si="1"/>
        <v>0</v>
      </c>
    </row>
    <row r="104" spans="1:5" ht="12.75" hidden="1" outlineLevel="7">
      <c r="A104" s="46" t="s">
        <v>134</v>
      </c>
      <c r="B104" s="47" t="s">
        <v>135</v>
      </c>
      <c r="C104" s="48">
        <v>8000000</v>
      </c>
      <c r="D104" s="48">
        <v>0</v>
      </c>
      <c r="E104" s="8">
        <f t="shared" si="1"/>
        <v>0</v>
      </c>
    </row>
    <row r="105" spans="1:5" ht="21" hidden="1" outlineLevel="7">
      <c r="A105" s="46" t="s">
        <v>136</v>
      </c>
      <c r="B105" s="47" t="s">
        <v>137</v>
      </c>
      <c r="C105" s="48">
        <v>19100</v>
      </c>
      <c r="D105" s="48">
        <v>0</v>
      </c>
      <c r="E105" s="9">
        <f t="shared" si="1"/>
        <v>0</v>
      </c>
    </row>
    <row r="106" spans="1:5" ht="21" hidden="1" outlineLevel="7">
      <c r="A106" s="46" t="s">
        <v>138</v>
      </c>
      <c r="B106" s="47" t="s">
        <v>137</v>
      </c>
      <c r="C106" s="48">
        <v>1910</v>
      </c>
      <c r="D106" s="48">
        <v>0</v>
      </c>
      <c r="E106" s="7">
        <f t="shared" si="1"/>
        <v>0</v>
      </c>
    </row>
    <row r="107" spans="1:5" ht="42" hidden="1" outlineLevel="2">
      <c r="A107" s="50" t="s">
        <v>139</v>
      </c>
      <c r="B107" s="62" t="s">
        <v>140</v>
      </c>
      <c r="C107" s="52">
        <v>31905700</v>
      </c>
      <c r="D107" s="52">
        <v>6299113.67</v>
      </c>
      <c r="E107" s="5">
        <f t="shared" si="1"/>
        <v>0.1974291010697148</v>
      </c>
    </row>
    <row r="108" spans="1:5" ht="52.5" hidden="1" outlineLevel="7">
      <c r="A108" s="46" t="s">
        <v>141</v>
      </c>
      <c r="B108" s="49" t="s">
        <v>142</v>
      </c>
      <c r="C108" s="48">
        <v>31905700</v>
      </c>
      <c r="D108" s="48">
        <v>6299113.67</v>
      </c>
      <c r="E108" s="5">
        <f t="shared" si="1"/>
        <v>0.1974291010697148</v>
      </c>
    </row>
    <row r="109" spans="1:5" ht="21" hidden="1" outlineLevel="1">
      <c r="A109" s="50" t="s">
        <v>143</v>
      </c>
      <c r="B109" s="51" t="s">
        <v>144</v>
      </c>
      <c r="C109" s="52">
        <v>17399240</v>
      </c>
      <c r="D109" s="52">
        <v>1972392.36</v>
      </c>
      <c r="E109" s="5">
        <f t="shared" si="1"/>
        <v>0.11336083415137674</v>
      </c>
    </row>
    <row r="110" spans="1:5" ht="12.75" hidden="1" outlineLevel="1">
      <c r="A110" s="54"/>
      <c r="B110" s="55" t="s">
        <v>621</v>
      </c>
      <c r="C110" s="56"/>
      <c r="D110" s="56"/>
      <c r="E110" s="5"/>
    </row>
    <row r="111" spans="1:5" ht="12.75" hidden="1" outlineLevel="1">
      <c r="A111" s="57"/>
      <c r="B111" s="58" t="s">
        <v>622</v>
      </c>
      <c r="C111" s="59"/>
      <c r="D111" s="59"/>
      <c r="E111" s="9"/>
    </row>
    <row r="112" spans="1:5" ht="12.75" hidden="1" outlineLevel="1">
      <c r="A112" s="57"/>
      <c r="B112" s="58" t="s">
        <v>623</v>
      </c>
      <c r="C112" s="59">
        <f>C120</f>
        <v>4860000</v>
      </c>
      <c r="D112" s="59">
        <f>D120</f>
        <v>0</v>
      </c>
      <c r="E112" s="9">
        <f>D112/C112</f>
        <v>0</v>
      </c>
    </row>
    <row r="113" spans="1:5" ht="12.75" hidden="1" outlineLevel="1">
      <c r="A113" s="54"/>
      <c r="B113" s="55" t="s">
        <v>624</v>
      </c>
      <c r="C113" s="56">
        <f>C109-C112</f>
        <v>12539240</v>
      </c>
      <c r="D113" s="56">
        <f>D109-D112</f>
        <v>1972392.36</v>
      </c>
      <c r="E113" s="63">
        <f>D113/C113</f>
        <v>0.15729760017353525</v>
      </c>
    </row>
    <row r="114" spans="1:5" ht="21" hidden="1" outlineLevel="2">
      <c r="A114" s="50" t="s">
        <v>145</v>
      </c>
      <c r="B114" s="51" t="s">
        <v>146</v>
      </c>
      <c r="C114" s="52">
        <v>17299240</v>
      </c>
      <c r="D114" s="52">
        <v>1971392.36</v>
      </c>
      <c r="E114" s="5">
        <f t="shared" si="1"/>
        <v>0.11395832186847515</v>
      </c>
    </row>
    <row r="115" spans="1:5" ht="12.75" hidden="1" outlineLevel="7">
      <c r="A115" s="46" t="s">
        <v>147</v>
      </c>
      <c r="B115" s="47" t="s">
        <v>148</v>
      </c>
      <c r="C115" s="48">
        <v>2597376</v>
      </c>
      <c r="D115" s="48">
        <v>623618</v>
      </c>
      <c r="E115" s="8">
        <f t="shared" si="1"/>
        <v>0.24009538857677903</v>
      </c>
    </row>
    <row r="116" spans="1:5" ht="21" hidden="1" outlineLevel="7">
      <c r="A116" s="46" t="s">
        <v>149</v>
      </c>
      <c r="B116" s="47" t="s">
        <v>150</v>
      </c>
      <c r="C116" s="48">
        <v>3648240</v>
      </c>
      <c r="D116" s="48">
        <v>807628</v>
      </c>
      <c r="E116" s="9">
        <f t="shared" si="1"/>
        <v>0.22137469026160558</v>
      </c>
    </row>
    <row r="117" spans="1:5" ht="21" hidden="1" outlineLevel="7">
      <c r="A117" s="46" t="s">
        <v>151</v>
      </c>
      <c r="B117" s="47" t="s">
        <v>152</v>
      </c>
      <c r="C117" s="48">
        <v>2202720</v>
      </c>
      <c r="D117" s="48">
        <v>489780</v>
      </c>
      <c r="E117" s="9">
        <f t="shared" si="1"/>
        <v>0.22235236434953148</v>
      </c>
    </row>
    <row r="118" spans="1:5" ht="21" hidden="1" outlineLevel="7">
      <c r="A118" s="46" t="s">
        <v>153</v>
      </c>
      <c r="B118" s="47" t="s">
        <v>154</v>
      </c>
      <c r="C118" s="48">
        <v>3177700</v>
      </c>
      <c r="D118" s="48">
        <v>0</v>
      </c>
      <c r="E118" s="9">
        <f t="shared" si="1"/>
        <v>0</v>
      </c>
    </row>
    <row r="119" spans="1:5" ht="21" hidden="1" outlineLevel="7">
      <c r="A119" s="46" t="s">
        <v>155</v>
      </c>
      <c r="B119" s="47" t="s">
        <v>156</v>
      </c>
      <c r="C119" s="48">
        <v>327204</v>
      </c>
      <c r="D119" s="48">
        <v>50366.36</v>
      </c>
      <c r="E119" s="9">
        <f t="shared" si="1"/>
        <v>0.153929536313737</v>
      </c>
    </row>
    <row r="120" spans="1:5" ht="31.5" hidden="1" outlineLevel="7">
      <c r="A120" s="46" t="s">
        <v>157</v>
      </c>
      <c r="B120" s="47" t="s">
        <v>158</v>
      </c>
      <c r="C120" s="48">
        <v>4860000</v>
      </c>
      <c r="D120" s="48">
        <v>0</v>
      </c>
      <c r="E120" s="9">
        <f t="shared" si="1"/>
        <v>0</v>
      </c>
    </row>
    <row r="121" spans="1:5" ht="31.5" hidden="1" outlineLevel="7">
      <c r="A121" s="46" t="s">
        <v>159</v>
      </c>
      <c r="B121" s="47" t="s">
        <v>158</v>
      </c>
      <c r="C121" s="48">
        <v>486000</v>
      </c>
      <c r="D121" s="48">
        <v>0</v>
      </c>
      <c r="E121" s="7">
        <f t="shared" si="1"/>
        <v>0</v>
      </c>
    </row>
    <row r="122" spans="1:5" ht="12.75" hidden="1" outlineLevel="2">
      <c r="A122" s="50" t="s">
        <v>160</v>
      </c>
      <c r="B122" s="51" t="s">
        <v>161</v>
      </c>
      <c r="C122" s="52">
        <v>100000</v>
      </c>
      <c r="D122" s="52">
        <v>1000</v>
      </c>
      <c r="E122" s="5">
        <f t="shared" si="1"/>
        <v>0.01</v>
      </c>
    </row>
    <row r="123" spans="1:5" ht="12.75" hidden="1" outlineLevel="7">
      <c r="A123" s="46" t="s">
        <v>162</v>
      </c>
      <c r="B123" s="47" t="s">
        <v>163</v>
      </c>
      <c r="C123" s="48">
        <v>100000</v>
      </c>
      <c r="D123" s="48">
        <v>1000</v>
      </c>
      <c r="E123" s="5">
        <f t="shared" si="1"/>
        <v>0.01</v>
      </c>
    </row>
    <row r="124" spans="1:5" ht="21" hidden="1" outlineLevel="1">
      <c r="A124" s="50" t="s">
        <v>164</v>
      </c>
      <c r="B124" s="51" t="s">
        <v>165</v>
      </c>
      <c r="C124" s="52">
        <v>12959200</v>
      </c>
      <c r="D124" s="52">
        <v>0</v>
      </c>
      <c r="E124" s="5">
        <f t="shared" si="1"/>
        <v>0</v>
      </c>
    </row>
    <row r="125" spans="1:5" ht="12.75" hidden="1" outlineLevel="1">
      <c r="A125" s="54"/>
      <c r="B125" s="55" t="s">
        <v>621</v>
      </c>
      <c r="C125" s="56"/>
      <c r="D125" s="56"/>
      <c r="E125" s="5"/>
    </row>
    <row r="126" spans="1:5" ht="12.75" hidden="1" outlineLevel="1">
      <c r="A126" s="57"/>
      <c r="B126" s="58" t="s">
        <v>622</v>
      </c>
      <c r="C126" s="59"/>
      <c r="D126" s="59"/>
      <c r="E126" s="9"/>
    </row>
    <row r="127" spans="1:5" ht="12.75" hidden="1" outlineLevel="1">
      <c r="A127" s="57"/>
      <c r="B127" s="58" t="s">
        <v>623</v>
      </c>
      <c r="C127" s="59">
        <f>C132+C133+C134</f>
        <v>10851900</v>
      </c>
      <c r="D127" s="59">
        <f>D132+D133+D134</f>
        <v>0</v>
      </c>
      <c r="E127" s="9">
        <f>D127/C127</f>
        <v>0</v>
      </c>
    </row>
    <row r="128" spans="1:5" ht="12.75" hidden="1" outlineLevel="1">
      <c r="A128" s="54"/>
      <c r="B128" s="55" t="s">
        <v>624</v>
      </c>
      <c r="C128" s="56">
        <f>C124-C127</f>
        <v>2107300</v>
      </c>
      <c r="D128" s="56">
        <f>D124-D127</f>
        <v>0</v>
      </c>
      <c r="E128" s="9">
        <f>D128/C128</f>
        <v>0</v>
      </c>
    </row>
    <row r="129" spans="1:5" ht="12.75" hidden="1" outlineLevel="2">
      <c r="A129" s="50" t="s">
        <v>166</v>
      </c>
      <c r="B129" s="51" t="s">
        <v>167</v>
      </c>
      <c r="C129" s="52">
        <v>12959200</v>
      </c>
      <c r="D129" s="52">
        <v>0</v>
      </c>
      <c r="E129" s="5">
        <f t="shared" si="1"/>
        <v>0</v>
      </c>
    </row>
    <row r="130" spans="1:5" ht="12.75" hidden="1" outlineLevel="7">
      <c r="A130" s="46" t="s">
        <v>168</v>
      </c>
      <c r="B130" s="47" t="s">
        <v>169</v>
      </c>
      <c r="C130" s="48">
        <v>146400</v>
      </c>
      <c r="D130" s="48">
        <v>0</v>
      </c>
      <c r="E130" s="8">
        <f t="shared" si="1"/>
        <v>0</v>
      </c>
    </row>
    <row r="131" spans="1:5" ht="12.75" hidden="1" outlineLevel="7">
      <c r="A131" s="46" t="s">
        <v>170</v>
      </c>
      <c r="B131" s="47" t="s">
        <v>171</v>
      </c>
      <c r="C131" s="48">
        <v>147400</v>
      </c>
      <c r="D131" s="48">
        <v>0</v>
      </c>
      <c r="E131" s="9">
        <f t="shared" si="1"/>
        <v>0</v>
      </c>
    </row>
    <row r="132" spans="1:5" ht="21" hidden="1" outlineLevel="7">
      <c r="A132" s="46" t="s">
        <v>172</v>
      </c>
      <c r="B132" s="47" t="s">
        <v>173</v>
      </c>
      <c r="C132" s="48">
        <v>2133500</v>
      </c>
      <c r="D132" s="48">
        <v>0</v>
      </c>
      <c r="E132" s="9">
        <f t="shared" si="1"/>
        <v>0</v>
      </c>
    </row>
    <row r="133" spans="1:5" ht="21" hidden="1" outlineLevel="7">
      <c r="A133" s="46" t="s">
        <v>174</v>
      </c>
      <c r="B133" s="47" t="s">
        <v>175</v>
      </c>
      <c r="C133" s="48">
        <v>7321000</v>
      </c>
      <c r="D133" s="48">
        <v>0</v>
      </c>
      <c r="E133" s="9">
        <f t="shared" si="1"/>
        <v>0</v>
      </c>
    </row>
    <row r="134" spans="1:5" ht="21" hidden="1" outlineLevel="7">
      <c r="A134" s="46" t="s">
        <v>176</v>
      </c>
      <c r="B134" s="47" t="s">
        <v>177</v>
      </c>
      <c r="C134" s="48">
        <v>1397400</v>
      </c>
      <c r="D134" s="48">
        <v>0</v>
      </c>
      <c r="E134" s="9">
        <f t="shared" si="1"/>
        <v>0</v>
      </c>
    </row>
    <row r="135" spans="1:5" ht="21" hidden="1" outlineLevel="7">
      <c r="A135" s="46" t="s">
        <v>178</v>
      </c>
      <c r="B135" s="47" t="s">
        <v>173</v>
      </c>
      <c r="C135" s="48">
        <v>363500</v>
      </c>
      <c r="D135" s="48">
        <v>0</v>
      </c>
      <c r="E135" s="9">
        <f t="shared" si="1"/>
        <v>0</v>
      </c>
    </row>
    <row r="136" spans="1:5" ht="21" hidden="1" outlineLevel="7">
      <c r="A136" s="46" t="s">
        <v>179</v>
      </c>
      <c r="B136" s="47" t="s">
        <v>175</v>
      </c>
      <c r="C136" s="48">
        <v>1250000</v>
      </c>
      <c r="D136" s="48">
        <v>0</v>
      </c>
      <c r="E136" s="9">
        <f t="shared" si="1"/>
        <v>0</v>
      </c>
    </row>
    <row r="137" spans="1:5" ht="21" hidden="1" outlineLevel="7">
      <c r="A137" s="46" t="s">
        <v>180</v>
      </c>
      <c r="B137" s="47" t="s">
        <v>177</v>
      </c>
      <c r="C137" s="48">
        <v>200000</v>
      </c>
      <c r="D137" s="48">
        <v>0</v>
      </c>
      <c r="E137" s="7">
        <f t="shared" si="1"/>
        <v>0</v>
      </c>
    </row>
    <row r="138" spans="1:5" ht="21" collapsed="1">
      <c r="A138" s="50" t="s">
        <v>181</v>
      </c>
      <c r="B138" s="51" t="s">
        <v>182</v>
      </c>
      <c r="C138" s="52">
        <v>107793169.08</v>
      </c>
      <c r="D138" s="52">
        <v>24062783.23</v>
      </c>
      <c r="E138" s="5">
        <f t="shared" si="1"/>
        <v>0.2232310584740441</v>
      </c>
    </row>
    <row r="139" spans="1:5" ht="12.75" hidden="1" outlineLevel="1">
      <c r="A139" s="50" t="s">
        <v>183</v>
      </c>
      <c r="B139" s="51" t="s">
        <v>184</v>
      </c>
      <c r="C139" s="52">
        <v>1775700</v>
      </c>
      <c r="D139" s="52">
        <v>0</v>
      </c>
      <c r="E139" s="5">
        <f t="shared" si="1"/>
        <v>0</v>
      </c>
    </row>
    <row r="140" spans="1:5" ht="12.75" hidden="1" outlineLevel="1">
      <c r="A140" s="54"/>
      <c r="B140" s="55" t="s">
        <v>621</v>
      </c>
      <c r="C140" s="56"/>
      <c r="D140" s="56"/>
      <c r="E140" s="5"/>
    </row>
    <row r="141" spans="1:5" ht="12.75" hidden="1" outlineLevel="1">
      <c r="A141" s="57"/>
      <c r="B141" s="58" t="s">
        <v>622</v>
      </c>
      <c r="C141" s="59"/>
      <c r="D141" s="59"/>
      <c r="E141" s="9"/>
    </row>
    <row r="142" spans="1:5" ht="12.75" hidden="1" outlineLevel="1">
      <c r="A142" s="57"/>
      <c r="B142" s="58" t="s">
        <v>623</v>
      </c>
      <c r="C142" s="59">
        <f>C144</f>
        <v>1775700</v>
      </c>
      <c r="D142" s="59">
        <f>D144</f>
        <v>0</v>
      </c>
      <c r="E142" s="9">
        <f>D142/C142</f>
        <v>0</v>
      </c>
    </row>
    <row r="143" spans="1:5" ht="12.75" hidden="1" outlineLevel="1">
      <c r="A143" s="54"/>
      <c r="B143" s="55" t="s">
        <v>624</v>
      </c>
      <c r="C143" s="56">
        <f>C139-C142</f>
        <v>0</v>
      </c>
      <c r="D143" s="56">
        <f>D139-D142</f>
        <v>0</v>
      </c>
      <c r="E143" s="60"/>
    </row>
    <row r="144" spans="1:5" ht="31.5" hidden="1" outlineLevel="2">
      <c r="A144" s="50" t="s">
        <v>185</v>
      </c>
      <c r="B144" s="51" t="s">
        <v>186</v>
      </c>
      <c r="C144" s="52">
        <v>1775700</v>
      </c>
      <c r="D144" s="52">
        <v>0</v>
      </c>
      <c r="E144" s="5">
        <f t="shared" si="1"/>
        <v>0</v>
      </c>
    </row>
    <row r="145" spans="1:5" ht="21" hidden="1" outlineLevel="7">
      <c r="A145" s="46" t="s">
        <v>187</v>
      </c>
      <c r="B145" s="47" t="s">
        <v>188</v>
      </c>
      <c r="C145" s="48">
        <v>1775700</v>
      </c>
      <c r="D145" s="48">
        <v>0</v>
      </c>
      <c r="E145" s="5">
        <f t="shared" si="1"/>
        <v>0</v>
      </c>
    </row>
    <row r="146" spans="1:5" ht="12.75" hidden="1" outlineLevel="1">
      <c r="A146" s="50" t="s">
        <v>189</v>
      </c>
      <c r="B146" s="51" t="s">
        <v>190</v>
      </c>
      <c r="C146" s="52">
        <v>26585470</v>
      </c>
      <c r="D146" s="52">
        <v>14637759.86</v>
      </c>
      <c r="E146" s="5">
        <f t="shared" si="1"/>
        <v>0.5505924800276241</v>
      </c>
    </row>
    <row r="147" spans="1:5" ht="12.75" hidden="1" outlineLevel="1">
      <c r="A147" s="54"/>
      <c r="B147" s="55" t="s">
        <v>621</v>
      </c>
      <c r="C147" s="56"/>
      <c r="D147" s="56"/>
      <c r="E147" s="5"/>
    </row>
    <row r="148" spans="1:5" ht="12.75" hidden="1" outlineLevel="1">
      <c r="A148" s="57"/>
      <c r="B148" s="58" t="s">
        <v>622</v>
      </c>
      <c r="C148" s="59"/>
      <c r="D148" s="59"/>
      <c r="E148" s="9"/>
    </row>
    <row r="149" spans="1:5" ht="12.75" hidden="1" outlineLevel="1">
      <c r="A149" s="57"/>
      <c r="B149" s="58" t="s">
        <v>623</v>
      </c>
      <c r="C149" s="59">
        <f>C151</f>
        <v>26585470</v>
      </c>
      <c r="D149" s="59">
        <f>D151</f>
        <v>14637759.86</v>
      </c>
      <c r="E149" s="9">
        <f>D149/C149</f>
        <v>0.5505924800276241</v>
      </c>
    </row>
    <row r="150" spans="1:5" ht="12.75" hidden="1" outlineLevel="1">
      <c r="A150" s="54"/>
      <c r="B150" s="55" t="s">
        <v>624</v>
      </c>
      <c r="C150" s="56">
        <f>C146-C149</f>
        <v>0</v>
      </c>
      <c r="D150" s="56">
        <f>D146-D149</f>
        <v>0</v>
      </c>
      <c r="E150" s="60"/>
    </row>
    <row r="151" spans="1:5" ht="21" hidden="1" outlineLevel="2">
      <c r="A151" s="50" t="s">
        <v>191</v>
      </c>
      <c r="B151" s="51" t="s">
        <v>192</v>
      </c>
      <c r="C151" s="52">
        <v>26585470</v>
      </c>
      <c r="D151" s="52">
        <v>14637759.86</v>
      </c>
      <c r="E151" s="5">
        <f t="shared" si="1"/>
        <v>0.5505924800276241</v>
      </c>
    </row>
    <row r="152" spans="1:5" ht="42" hidden="1" outlineLevel="7">
      <c r="A152" s="46" t="s">
        <v>193</v>
      </c>
      <c r="B152" s="49" t="s">
        <v>194</v>
      </c>
      <c r="C152" s="48">
        <v>22726500</v>
      </c>
      <c r="D152" s="48">
        <v>14539744.16</v>
      </c>
      <c r="E152" s="8">
        <f t="shared" si="1"/>
        <v>0.639770495236838</v>
      </c>
    </row>
    <row r="153" spans="1:5" ht="21" hidden="1" outlineLevel="7">
      <c r="A153" s="46" t="s">
        <v>195</v>
      </c>
      <c r="B153" s="47" t="s">
        <v>196</v>
      </c>
      <c r="C153" s="48">
        <v>1197690</v>
      </c>
      <c r="D153" s="48">
        <v>98015.7</v>
      </c>
      <c r="E153" s="9">
        <f t="shared" si="1"/>
        <v>0.08183728677704581</v>
      </c>
    </row>
    <row r="154" spans="1:5" ht="31.5" hidden="1" outlineLevel="7">
      <c r="A154" s="46" t="s">
        <v>197</v>
      </c>
      <c r="B154" s="47" t="s">
        <v>198</v>
      </c>
      <c r="C154" s="48">
        <v>245670</v>
      </c>
      <c r="D154" s="48">
        <v>0</v>
      </c>
      <c r="E154" s="9">
        <f t="shared" si="1"/>
        <v>0</v>
      </c>
    </row>
    <row r="155" spans="1:5" ht="31.5" hidden="1" outlineLevel="7">
      <c r="A155" s="46" t="s">
        <v>199</v>
      </c>
      <c r="B155" s="47" t="s">
        <v>200</v>
      </c>
      <c r="C155" s="48">
        <v>590590</v>
      </c>
      <c r="D155" s="48">
        <v>0</v>
      </c>
      <c r="E155" s="9">
        <f t="shared" si="1"/>
        <v>0</v>
      </c>
    </row>
    <row r="156" spans="1:5" ht="21" hidden="1" outlineLevel="7">
      <c r="A156" s="46" t="s">
        <v>201</v>
      </c>
      <c r="B156" s="47" t="s">
        <v>202</v>
      </c>
      <c r="C156" s="48">
        <v>730050</v>
      </c>
      <c r="D156" s="48">
        <v>0</v>
      </c>
      <c r="E156" s="9">
        <f t="shared" si="1"/>
        <v>0</v>
      </c>
    </row>
    <row r="157" spans="1:5" ht="21" hidden="1" outlineLevel="7">
      <c r="A157" s="46" t="s">
        <v>203</v>
      </c>
      <c r="B157" s="47" t="s">
        <v>204</v>
      </c>
      <c r="C157" s="48">
        <v>701930</v>
      </c>
      <c r="D157" s="48">
        <v>0</v>
      </c>
      <c r="E157" s="9">
        <f t="shared" si="1"/>
        <v>0</v>
      </c>
    </row>
    <row r="158" spans="1:5" ht="21" hidden="1" outlineLevel="7">
      <c r="A158" s="46" t="s">
        <v>205</v>
      </c>
      <c r="B158" s="47" t="s">
        <v>206</v>
      </c>
      <c r="C158" s="48">
        <v>393040</v>
      </c>
      <c r="D158" s="48">
        <v>0</v>
      </c>
      <c r="E158" s="7">
        <f t="shared" si="1"/>
        <v>0</v>
      </c>
    </row>
    <row r="159" spans="1:5" ht="12.75" hidden="1" outlineLevel="1">
      <c r="A159" s="50" t="s">
        <v>207</v>
      </c>
      <c r="B159" s="51" t="s">
        <v>208</v>
      </c>
      <c r="C159" s="52">
        <v>687000</v>
      </c>
      <c r="D159" s="52">
        <v>71000</v>
      </c>
      <c r="E159" s="5">
        <f t="shared" si="1"/>
        <v>0.10334788937409024</v>
      </c>
    </row>
    <row r="160" spans="1:5" ht="12.75" hidden="1" outlineLevel="1">
      <c r="A160" s="54"/>
      <c r="B160" s="55" t="s">
        <v>621</v>
      </c>
      <c r="C160" s="56"/>
      <c r="D160" s="56"/>
      <c r="E160" s="5"/>
    </row>
    <row r="161" spans="1:5" ht="12.75" hidden="1" outlineLevel="1">
      <c r="A161" s="57"/>
      <c r="B161" s="58" t="s">
        <v>622</v>
      </c>
      <c r="C161" s="59"/>
      <c r="D161" s="59"/>
      <c r="E161" s="9"/>
    </row>
    <row r="162" spans="1:5" ht="12.75" hidden="1" outlineLevel="1">
      <c r="A162" s="57"/>
      <c r="B162" s="58" t="s">
        <v>623</v>
      </c>
      <c r="C162" s="59"/>
      <c r="D162" s="59"/>
      <c r="E162" s="9"/>
    </row>
    <row r="163" spans="1:5" ht="12.75" hidden="1" outlineLevel="1">
      <c r="A163" s="54"/>
      <c r="B163" s="55" t="s">
        <v>624</v>
      </c>
      <c r="C163" s="56">
        <f>C164</f>
        <v>687000</v>
      </c>
      <c r="D163" s="56">
        <f>D164</f>
        <v>71000</v>
      </c>
      <c r="E163" s="60">
        <f>D163/C163</f>
        <v>0.10334788937409024</v>
      </c>
    </row>
    <row r="164" spans="1:5" ht="21" hidden="1" outlineLevel="2">
      <c r="A164" s="50" t="s">
        <v>209</v>
      </c>
      <c r="B164" s="51" t="s">
        <v>210</v>
      </c>
      <c r="C164" s="52">
        <v>687000</v>
      </c>
      <c r="D164" s="52">
        <v>71000</v>
      </c>
      <c r="E164" s="5">
        <f t="shared" si="1"/>
        <v>0.10334788937409024</v>
      </c>
    </row>
    <row r="165" spans="1:5" ht="21" hidden="1" outlineLevel="7">
      <c r="A165" s="46" t="s">
        <v>211</v>
      </c>
      <c r="B165" s="47" t="s">
        <v>212</v>
      </c>
      <c r="C165" s="48">
        <v>70000</v>
      </c>
      <c r="D165" s="48">
        <v>0</v>
      </c>
      <c r="E165" s="5">
        <f t="shared" si="1"/>
        <v>0</v>
      </c>
    </row>
    <row r="166" spans="1:5" ht="12.75" hidden="1" outlineLevel="7">
      <c r="A166" s="46" t="s">
        <v>213</v>
      </c>
      <c r="B166" s="47" t="s">
        <v>214</v>
      </c>
      <c r="C166" s="48">
        <v>617000</v>
      </c>
      <c r="D166" s="48">
        <v>71000</v>
      </c>
      <c r="E166" s="7">
        <f t="shared" si="1"/>
        <v>0.11507293354943274</v>
      </c>
    </row>
    <row r="167" spans="1:5" ht="21" hidden="1" outlineLevel="1">
      <c r="A167" s="50" t="s">
        <v>215</v>
      </c>
      <c r="B167" s="51" t="s">
        <v>216</v>
      </c>
      <c r="C167" s="52">
        <v>13189478</v>
      </c>
      <c r="D167" s="52">
        <v>2034056.38</v>
      </c>
      <c r="E167" s="5">
        <f t="shared" si="1"/>
        <v>0.15421811083046652</v>
      </c>
    </row>
    <row r="168" spans="1:5" ht="12.75" hidden="1" outlineLevel="1">
      <c r="A168" s="54"/>
      <c r="B168" s="55" t="s">
        <v>621</v>
      </c>
      <c r="C168" s="56"/>
      <c r="D168" s="56"/>
      <c r="E168" s="5"/>
    </row>
    <row r="169" spans="1:5" ht="12.75" hidden="1" outlineLevel="1">
      <c r="A169" s="57"/>
      <c r="B169" s="58" t="s">
        <v>622</v>
      </c>
      <c r="C169" s="59"/>
      <c r="D169" s="59"/>
      <c r="E169" s="9"/>
    </row>
    <row r="170" spans="1:5" ht="12.75" hidden="1" outlineLevel="1">
      <c r="A170" s="57"/>
      <c r="B170" s="58" t="s">
        <v>623</v>
      </c>
      <c r="C170" s="59">
        <f>C177+C180</f>
        <v>1973200</v>
      </c>
      <c r="D170" s="59">
        <f>D177+D180</f>
        <v>341160</v>
      </c>
      <c r="E170" s="9">
        <f>D170/C170</f>
        <v>0.17289681735252382</v>
      </c>
    </row>
    <row r="171" spans="1:5" ht="12.75" hidden="1" outlineLevel="1">
      <c r="A171" s="54"/>
      <c r="B171" s="55" t="s">
        <v>624</v>
      </c>
      <c r="C171" s="56">
        <f>C167-C170</f>
        <v>11216278</v>
      </c>
      <c r="D171" s="56">
        <f>D167-D170</f>
        <v>1692896.38</v>
      </c>
      <c r="E171" s="60">
        <f>D171/C171</f>
        <v>0.15093209886559517</v>
      </c>
    </row>
    <row r="172" spans="1:5" ht="12.75" hidden="1" outlineLevel="2">
      <c r="A172" s="50" t="s">
        <v>217</v>
      </c>
      <c r="B172" s="51" t="s">
        <v>218</v>
      </c>
      <c r="C172" s="52">
        <v>9330000</v>
      </c>
      <c r="D172" s="52">
        <v>1335052</v>
      </c>
      <c r="E172" s="5">
        <f t="shared" si="1"/>
        <v>0.14309239013933547</v>
      </c>
    </row>
    <row r="173" spans="1:5" ht="12.75" hidden="1" outlineLevel="7">
      <c r="A173" s="46" t="s">
        <v>219</v>
      </c>
      <c r="B173" s="47" t="s">
        <v>220</v>
      </c>
      <c r="C173" s="48">
        <v>9330000</v>
      </c>
      <c r="D173" s="48">
        <v>1335052</v>
      </c>
      <c r="E173" s="5">
        <f t="shared" si="1"/>
        <v>0.14309239013933547</v>
      </c>
    </row>
    <row r="174" spans="1:5" ht="12.75" hidden="1" outlineLevel="2">
      <c r="A174" s="50" t="s">
        <v>221</v>
      </c>
      <c r="B174" s="51" t="s">
        <v>222</v>
      </c>
      <c r="C174" s="52">
        <v>2316100</v>
      </c>
      <c r="D174" s="52">
        <v>445799.88</v>
      </c>
      <c r="E174" s="5">
        <f t="shared" si="1"/>
        <v>0.19247868399464618</v>
      </c>
    </row>
    <row r="175" spans="1:5" ht="21" hidden="1" outlineLevel="7">
      <c r="A175" s="46" t="s">
        <v>223</v>
      </c>
      <c r="B175" s="47" t="s">
        <v>224</v>
      </c>
      <c r="C175" s="48">
        <v>50000</v>
      </c>
      <c r="D175" s="48">
        <v>50000</v>
      </c>
      <c r="E175" s="8">
        <f t="shared" si="1"/>
        <v>1</v>
      </c>
    </row>
    <row r="176" spans="1:5" ht="21" hidden="1" outlineLevel="7">
      <c r="A176" s="46" t="s">
        <v>225</v>
      </c>
      <c r="B176" s="47" t="s">
        <v>226</v>
      </c>
      <c r="C176" s="48">
        <v>1132100</v>
      </c>
      <c r="D176" s="48">
        <v>206799.88</v>
      </c>
      <c r="E176" s="9">
        <f t="shared" si="1"/>
        <v>0.18266926949916085</v>
      </c>
    </row>
    <row r="177" spans="1:5" ht="31.5" hidden="1" outlineLevel="7">
      <c r="A177" s="46" t="s">
        <v>227</v>
      </c>
      <c r="B177" s="47" t="s">
        <v>228</v>
      </c>
      <c r="C177" s="48">
        <v>1134000</v>
      </c>
      <c r="D177" s="48">
        <v>189000</v>
      </c>
      <c r="E177" s="7">
        <f t="shared" si="1"/>
        <v>0.16666666666666666</v>
      </c>
    </row>
    <row r="178" spans="1:5" ht="21" hidden="1" outlineLevel="2">
      <c r="A178" s="50" t="s">
        <v>229</v>
      </c>
      <c r="B178" s="51" t="s">
        <v>230</v>
      </c>
      <c r="C178" s="52">
        <v>1543378</v>
      </c>
      <c r="D178" s="52">
        <v>253204.5</v>
      </c>
      <c r="E178" s="5">
        <f t="shared" si="1"/>
        <v>0.1640586427952193</v>
      </c>
    </row>
    <row r="179" spans="1:5" ht="12.75" hidden="1" outlineLevel="7">
      <c r="A179" s="46" t="s">
        <v>231</v>
      </c>
      <c r="B179" s="47" t="s">
        <v>232</v>
      </c>
      <c r="C179" s="48">
        <v>704178</v>
      </c>
      <c r="D179" s="48">
        <v>101044.5</v>
      </c>
      <c r="E179" s="5">
        <f t="shared" si="1"/>
        <v>0.14349283845845795</v>
      </c>
    </row>
    <row r="180" spans="1:5" ht="31.5" hidden="1" outlineLevel="7">
      <c r="A180" s="46" t="s">
        <v>233</v>
      </c>
      <c r="B180" s="47" t="s">
        <v>234</v>
      </c>
      <c r="C180" s="48">
        <v>839200</v>
      </c>
      <c r="D180" s="48">
        <v>152160</v>
      </c>
      <c r="E180" s="7">
        <f t="shared" si="1"/>
        <v>0.1813155386081983</v>
      </c>
    </row>
    <row r="181" spans="1:5" ht="21" hidden="1" outlineLevel="1">
      <c r="A181" s="50" t="s">
        <v>235</v>
      </c>
      <c r="B181" s="51" t="s">
        <v>236</v>
      </c>
      <c r="C181" s="52">
        <v>37000</v>
      </c>
      <c r="D181" s="52">
        <v>0</v>
      </c>
      <c r="E181" s="5">
        <f t="shared" si="1"/>
        <v>0</v>
      </c>
    </row>
    <row r="182" spans="1:5" ht="12.75" hidden="1" outlineLevel="1">
      <c r="A182" s="54"/>
      <c r="B182" s="55" t="s">
        <v>621</v>
      </c>
      <c r="C182" s="56"/>
      <c r="D182" s="56"/>
      <c r="E182" s="5"/>
    </row>
    <row r="183" spans="1:5" ht="12.75" hidden="1" outlineLevel="1">
      <c r="A183" s="57"/>
      <c r="B183" s="58" t="s">
        <v>622</v>
      </c>
      <c r="C183" s="59"/>
      <c r="D183" s="59"/>
      <c r="E183" s="9"/>
    </row>
    <row r="184" spans="1:5" ht="12.75" hidden="1" outlineLevel="1">
      <c r="A184" s="57"/>
      <c r="B184" s="58" t="s">
        <v>623</v>
      </c>
      <c r="C184" s="59"/>
      <c r="D184" s="59"/>
      <c r="E184" s="9"/>
    </row>
    <row r="185" spans="1:5" ht="12.75" hidden="1" outlineLevel="1">
      <c r="A185" s="54"/>
      <c r="B185" s="55" t="s">
        <v>624</v>
      </c>
      <c r="C185" s="56">
        <f>C181-C184</f>
        <v>37000</v>
      </c>
      <c r="D185" s="56">
        <f>D181-D184</f>
        <v>0</v>
      </c>
      <c r="E185" s="60">
        <f>D185/C185</f>
        <v>0</v>
      </c>
    </row>
    <row r="186" spans="1:5" ht="21" hidden="1" outlineLevel="2">
      <c r="A186" s="50" t="s">
        <v>237</v>
      </c>
      <c r="B186" s="51" t="s">
        <v>238</v>
      </c>
      <c r="C186" s="52">
        <v>37000</v>
      </c>
      <c r="D186" s="52">
        <v>0</v>
      </c>
      <c r="E186" s="5">
        <f t="shared" si="1"/>
        <v>0</v>
      </c>
    </row>
    <row r="187" spans="1:5" ht="31.5" hidden="1" outlineLevel="7">
      <c r="A187" s="46" t="s">
        <v>239</v>
      </c>
      <c r="B187" s="47" t="s">
        <v>240</v>
      </c>
      <c r="C187" s="48">
        <v>25000</v>
      </c>
      <c r="D187" s="48">
        <v>0</v>
      </c>
      <c r="E187" s="5">
        <f aca="true" t="shared" si="2" ref="E187:E270">D187/C187</f>
        <v>0</v>
      </c>
    </row>
    <row r="188" spans="1:5" ht="31.5" hidden="1" outlineLevel="7">
      <c r="A188" s="46" t="s">
        <v>241</v>
      </c>
      <c r="B188" s="47" t="s">
        <v>242</v>
      </c>
      <c r="C188" s="48">
        <v>12000</v>
      </c>
      <c r="D188" s="48">
        <v>0</v>
      </c>
      <c r="E188" s="7">
        <f t="shared" si="2"/>
        <v>0</v>
      </c>
    </row>
    <row r="189" spans="1:5" ht="21" hidden="1" outlineLevel="1">
      <c r="A189" s="50" t="s">
        <v>243</v>
      </c>
      <c r="B189" s="51" t="s">
        <v>244</v>
      </c>
      <c r="C189" s="52">
        <v>65518521.08</v>
      </c>
      <c r="D189" s="52">
        <v>7319966.99</v>
      </c>
      <c r="E189" s="5">
        <f t="shared" si="2"/>
        <v>0.11172362973611859</v>
      </c>
    </row>
    <row r="190" spans="1:5" ht="12.75" hidden="1" outlineLevel="1">
      <c r="A190" s="54"/>
      <c r="B190" s="55" t="s">
        <v>621</v>
      </c>
      <c r="C190" s="56"/>
      <c r="D190" s="56"/>
      <c r="E190" s="5"/>
    </row>
    <row r="191" spans="1:5" ht="12.75" hidden="1" outlineLevel="1">
      <c r="A191" s="57"/>
      <c r="B191" s="58" t="s">
        <v>622</v>
      </c>
      <c r="C191" s="59">
        <f>C195+655200</f>
        <v>872700</v>
      </c>
      <c r="D191" s="59">
        <f>D195+655200</f>
        <v>701582.81</v>
      </c>
      <c r="E191" s="9">
        <f>D191/C191</f>
        <v>0.8039220923570529</v>
      </c>
    </row>
    <row r="192" spans="1:5" ht="12.75" hidden="1" outlineLevel="1">
      <c r="A192" s="57"/>
      <c r="B192" s="58" t="s">
        <v>623</v>
      </c>
      <c r="C192" s="59">
        <f>C196+C197+C198+C199+C200+C201+C202+C204+C206-655200</f>
        <v>64645821.08</v>
      </c>
      <c r="D192" s="59">
        <f>D196+D197+D198+D199+D200+D201+D202+D204+D206-655200</f>
        <v>6618384.18</v>
      </c>
      <c r="E192" s="9">
        <f>D192/C192</f>
        <v>0.10237914948608462</v>
      </c>
    </row>
    <row r="193" spans="1:5" ht="12.75" hidden="1" outlineLevel="1">
      <c r="A193" s="54"/>
      <c r="B193" s="55" t="s">
        <v>624</v>
      </c>
      <c r="C193" s="56">
        <f>C189-C191-C192</f>
        <v>0</v>
      </c>
      <c r="D193" s="56">
        <f>D189-D191-D192</f>
        <v>0</v>
      </c>
      <c r="E193" s="60"/>
    </row>
    <row r="194" spans="1:5" ht="31.5" hidden="1" outlineLevel="2">
      <c r="A194" s="50" t="s">
        <v>245</v>
      </c>
      <c r="B194" s="51" t="s">
        <v>246</v>
      </c>
      <c r="C194" s="52">
        <v>32211400</v>
      </c>
      <c r="D194" s="52">
        <v>6297391.93</v>
      </c>
      <c r="E194" s="5">
        <f t="shared" si="2"/>
        <v>0.19550196296963185</v>
      </c>
    </row>
    <row r="195" spans="1:5" ht="21" hidden="1" outlineLevel="7">
      <c r="A195" s="46" t="s">
        <v>247</v>
      </c>
      <c r="B195" s="47" t="s">
        <v>248</v>
      </c>
      <c r="C195" s="48">
        <v>217500</v>
      </c>
      <c r="D195" s="48">
        <v>46382.81</v>
      </c>
      <c r="E195" s="8">
        <f t="shared" si="2"/>
        <v>0.2132542988505747</v>
      </c>
    </row>
    <row r="196" spans="1:5" ht="12.75" hidden="1" outlineLevel="7">
      <c r="A196" s="46" t="s">
        <v>249</v>
      </c>
      <c r="B196" s="47" t="s">
        <v>250</v>
      </c>
      <c r="C196" s="48">
        <v>4662400</v>
      </c>
      <c r="D196" s="48">
        <v>632958</v>
      </c>
      <c r="E196" s="9">
        <f t="shared" si="2"/>
        <v>0.13575797872340425</v>
      </c>
    </row>
    <row r="197" spans="1:5" ht="21" hidden="1" outlineLevel="7">
      <c r="A197" s="46" t="s">
        <v>251</v>
      </c>
      <c r="B197" s="47" t="s">
        <v>252</v>
      </c>
      <c r="C197" s="48">
        <v>810000</v>
      </c>
      <c r="D197" s="48">
        <v>0</v>
      </c>
      <c r="E197" s="9">
        <f t="shared" si="2"/>
        <v>0</v>
      </c>
    </row>
    <row r="198" spans="1:5" ht="21" hidden="1" outlineLevel="7">
      <c r="A198" s="46" t="s">
        <v>253</v>
      </c>
      <c r="B198" s="47" t="s">
        <v>254</v>
      </c>
      <c r="C198" s="48">
        <v>23386400</v>
      </c>
      <c r="D198" s="48">
        <v>5175394</v>
      </c>
      <c r="E198" s="9">
        <f t="shared" si="2"/>
        <v>0.22129930215851948</v>
      </c>
    </row>
    <row r="199" spans="1:5" ht="52.5" hidden="1" outlineLevel="7">
      <c r="A199" s="46" t="s">
        <v>255</v>
      </c>
      <c r="B199" s="49" t="s">
        <v>256</v>
      </c>
      <c r="C199" s="48">
        <v>693600</v>
      </c>
      <c r="D199" s="48">
        <v>160954</v>
      </c>
      <c r="E199" s="9">
        <f t="shared" si="2"/>
        <v>0.23205594002306806</v>
      </c>
    </row>
    <row r="200" spans="1:5" ht="52.5" hidden="1" outlineLevel="7">
      <c r="A200" s="46" t="s">
        <v>257</v>
      </c>
      <c r="B200" s="49" t="s">
        <v>258</v>
      </c>
      <c r="C200" s="48">
        <v>100000</v>
      </c>
      <c r="D200" s="48">
        <v>0</v>
      </c>
      <c r="E200" s="9">
        <f t="shared" si="2"/>
        <v>0</v>
      </c>
    </row>
    <row r="201" spans="1:5" ht="31.5" hidden="1" outlineLevel="7">
      <c r="A201" s="46" t="s">
        <v>259</v>
      </c>
      <c r="B201" s="47" t="s">
        <v>260</v>
      </c>
      <c r="C201" s="48">
        <v>1440000</v>
      </c>
      <c r="D201" s="48">
        <v>0</v>
      </c>
      <c r="E201" s="9">
        <f t="shared" si="2"/>
        <v>0</v>
      </c>
    </row>
    <row r="202" spans="1:5" ht="84" hidden="1" outlineLevel="7">
      <c r="A202" s="46" t="s">
        <v>261</v>
      </c>
      <c r="B202" s="49" t="s">
        <v>262</v>
      </c>
      <c r="C202" s="48">
        <v>901500</v>
      </c>
      <c r="D202" s="48">
        <v>281703.12</v>
      </c>
      <c r="E202" s="7">
        <f t="shared" si="2"/>
        <v>0.3124826622296173</v>
      </c>
    </row>
    <row r="203" spans="1:5" ht="42" hidden="1" outlineLevel="2">
      <c r="A203" s="50" t="s">
        <v>263</v>
      </c>
      <c r="B203" s="62" t="s">
        <v>264</v>
      </c>
      <c r="C203" s="52">
        <v>26607721.08</v>
      </c>
      <c r="D203" s="52">
        <v>0</v>
      </c>
      <c r="E203" s="5">
        <f t="shared" si="2"/>
        <v>0</v>
      </c>
    </row>
    <row r="204" spans="1:5" ht="21" hidden="1" outlineLevel="7">
      <c r="A204" s="46" t="s">
        <v>265</v>
      </c>
      <c r="B204" s="47" t="s">
        <v>266</v>
      </c>
      <c r="C204" s="48">
        <v>26607721.08</v>
      </c>
      <c r="D204" s="48">
        <v>0</v>
      </c>
      <c r="E204" s="5">
        <f t="shared" si="2"/>
        <v>0</v>
      </c>
    </row>
    <row r="205" spans="1:5" ht="21" hidden="1" outlineLevel="2">
      <c r="A205" s="50" t="s">
        <v>267</v>
      </c>
      <c r="B205" s="51" t="s">
        <v>268</v>
      </c>
      <c r="C205" s="52">
        <v>6699400</v>
      </c>
      <c r="D205" s="52">
        <v>1022575.06</v>
      </c>
      <c r="E205" s="5">
        <f t="shared" si="2"/>
        <v>0.15263681225184345</v>
      </c>
    </row>
    <row r="206" spans="1:5" ht="12.75" hidden="1" outlineLevel="7">
      <c r="A206" s="46" t="s">
        <v>269</v>
      </c>
      <c r="B206" s="47" t="s">
        <v>270</v>
      </c>
      <c r="C206" s="48">
        <v>6699400</v>
      </c>
      <c r="D206" s="48">
        <v>1022575.06</v>
      </c>
      <c r="E206" s="5">
        <f t="shared" si="2"/>
        <v>0.15263681225184345</v>
      </c>
    </row>
    <row r="207" spans="1:5" ht="21" collapsed="1">
      <c r="A207" s="50" t="s">
        <v>271</v>
      </c>
      <c r="B207" s="51" t="s">
        <v>272</v>
      </c>
      <c r="C207" s="52">
        <v>27725000</v>
      </c>
      <c r="D207" s="52">
        <v>1835750.78</v>
      </c>
      <c r="E207" s="5">
        <f t="shared" si="2"/>
        <v>0.06621283246167718</v>
      </c>
    </row>
    <row r="208" spans="1:5" ht="21" hidden="1" outlineLevel="1">
      <c r="A208" s="50" t="s">
        <v>273</v>
      </c>
      <c r="B208" s="51" t="s">
        <v>274</v>
      </c>
      <c r="C208" s="52">
        <v>25573000</v>
      </c>
      <c r="D208" s="52">
        <v>1831250.78</v>
      </c>
      <c r="E208" s="5">
        <f t="shared" si="2"/>
        <v>0.07160875845618425</v>
      </c>
    </row>
    <row r="209" spans="1:5" ht="12.75" hidden="1" outlineLevel="1">
      <c r="A209" s="54"/>
      <c r="B209" s="55" t="s">
        <v>621</v>
      </c>
      <c r="C209" s="56"/>
      <c r="D209" s="56"/>
      <c r="E209" s="5"/>
    </row>
    <row r="210" spans="1:5" ht="12.75" hidden="1" outlineLevel="1">
      <c r="A210" s="57"/>
      <c r="B210" s="58" t="s">
        <v>622</v>
      </c>
      <c r="C210" s="59"/>
      <c r="D210" s="59"/>
      <c r="E210" s="9"/>
    </row>
    <row r="211" spans="1:5" ht="12.75" hidden="1" outlineLevel="1">
      <c r="A211" s="57"/>
      <c r="B211" s="58" t="s">
        <v>623</v>
      </c>
      <c r="C211" s="59">
        <f>C227</f>
        <v>11000000</v>
      </c>
      <c r="D211" s="59">
        <f>D227</f>
        <v>0</v>
      </c>
      <c r="E211" s="9"/>
    </row>
    <row r="212" spans="1:5" ht="12.75" hidden="1" outlineLevel="1">
      <c r="A212" s="54"/>
      <c r="B212" s="55" t="s">
        <v>624</v>
      </c>
      <c r="C212" s="56">
        <f>C208-C210-C211</f>
        <v>14573000</v>
      </c>
      <c r="D212" s="56">
        <f>D208-D210-D211</f>
        <v>1831250.78</v>
      </c>
      <c r="E212" s="60">
        <f>D212/C212</f>
        <v>0.1256605215123859</v>
      </c>
    </row>
    <row r="213" spans="1:5" ht="21" hidden="1" outlineLevel="2">
      <c r="A213" s="50" t="s">
        <v>275</v>
      </c>
      <c r="B213" s="51" t="s">
        <v>276</v>
      </c>
      <c r="C213" s="52">
        <v>7082100</v>
      </c>
      <c r="D213" s="52">
        <v>1691795</v>
      </c>
      <c r="E213" s="5">
        <f t="shared" si="2"/>
        <v>0.23888324084664153</v>
      </c>
    </row>
    <row r="214" spans="1:5" ht="12.75" hidden="1" outlineLevel="7">
      <c r="A214" s="46" t="s">
        <v>277</v>
      </c>
      <c r="B214" s="47" t="s">
        <v>11</v>
      </c>
      <c r="C214" s="48">
        <v>6077100</v>
      </c>
      <c r="D214" s="48">
        <v>1496775</v>
      </c>
      <c r="E214" s="8">
        <f t="shared" si="2"/>
        <v>0.24629757614651726</v>
      </c>
    </row>
    <row r="215" spans="1:5" ht="21" hidden="1" outlineLevel="7">
      <c r="A215" s="46" t="s">
        <v>278</v>
      </c>
      <c r="B215" s="47" t="s">
        <v>279</v>
      </c>
      <c r="C215" s="48">
        <v>100000</v>
      </c>
      <c r="D215" s="48">
        <v>0</v>
      </c>
      <c r="E215" s="9">
        <f t="shared" si="2"/>
        <v>0</v>
      </c>
    </row>
    <row r="216" spans="1:5" ht="31.5" hidden="1" outlineLevel="7">
      <c r="A216" s="46" t="s">
        <v>280</v>
      </c>
      <c r="B216" s="47" t="s">
        <v>281</v>
      </c>
      <c r="C216" s="48">
        <v>905000</v>
      </c>
      <c r="D216" s="48">
        <v>195020</v>
      </c>
      <c r="E216" s="7">
        <f t="shared" si="2"/>
        <v>0.21549171270718231</v>
      </c>
    </row>
    <row r="217" spans="1:5" ht="12.75" hidden="1" outlineLevel="2">
      <c r="A217" s="50" t="s">
        <v>282</v>
      </c>
      <c r="B217" s="51" t="s">
        <v>283</v>
      </c>
      <c r="C217" s="52">
        <v>651000</v>
      </c>
      <c r="D217" s="52">
        <v>85910</v>
      </c>
      <c r="E217" s="5">
        <f t="shared" si="2"/>
        <v>0.13196620583717358</v>
      </c>
    </row>
    <row r="218" spans="1:5" ht="31.5" hidden="1" outlineLevel="7">
      <c r="A218" s="46" t="s">
        <v>284</v>
      </c>
      <c r="B218" s="47" t="s">
        <v>285</v>
      </c>
      <c r="C218" s="48">
        <v>651000</v>
      </c>
      <c r="D218" s="48">
        <v>85910</v>
      </c>
      <c r="E218" s="5">
        <f t="shared" si="2"/>
        <v>0.13196620583717358</v>
      </c>
    </row>
    <row r="219" spans="1:5" ht="21" hidden="1" outlineLevel="2">
      <c r="A219" s="50" t="s">
        <v>286</v>
      </c>
      <c r="B219" s="51" t="s">
        <v>287</v>
      </c>
      <c r="C219" s="52">
        <v>30000</v>
      </c>
      <c r="D219" s="52">
        <v>2700</v>
      </c>
      <c r="E219" s="5">
        <f t="shared" si="2"/>
        <v>0.09</v>
      </c>
    </row>
    <row r="220" spans="1:5" ht="21" hidden="1" outlineLevel="7">
      <c r="A220" s="46" t="s">
        <v>288</v>
      </c>
      <c r="B220" s="47" t="s">
        <v>289</v>
      </c>
      <c r="C220" s="48">
        <v>30000</v>
      </c>
      <c r="D220" s="48">
        <v>2700</v>
      </c>
      <c r="E220" s="5">
        <f t="shared" si="2"/>
        <v>0.09</v>
      </c>
    </row>
    <row r="221" spans="1:5" ht="12.75" hidden="1" outlineLevel="2">
      <c r="A221" s="50" t="s">
        <v>290</v>
      </c>
      <c r="B221" s="51" t="s">
        <v>291</v>
      </c>
      <c r="C221" s="52">
        <v>45000</v>
      </c>
      <c r="D221" s="52">
        <v>0</v>
      </c>
      <c r="E221" s="5">
        <f t="shared" si="2"/>
        <v>0</v>
      </c>
    </row>
    <row r="222" spans="1:5" ht="21" hidden="1" outlineLevel="7">
      <c r="A222" s="46" t="s">
        <v>292</v>
      </c>
      <c r="B222" s="47" t="s">
        <v>293</v>
      </c>
      <c r="C222" s="48">
        <v>45000</v>
      </c>
      <c r="D222" s="48">
        <v>0</v>
      </c>
      <c r="E222" s="5">
        <f t="shared" si="2"/>
        <v>0</v>
      </c>
    </row>
    <row r="223" spans="1:5" ht="12.75" hidden="1" outlineLevel="2">
      <c r="A223" s="50" t="s">
        <v>294</v>
      </c>
      <c r="B223" s="51" t="s">
        <v>295</v>
      </c>
      <c r="C223" s="52">
        <v>170000</v>
      </c>
      <c r="D223" s="52">
        <v>50845.78</v>
      </c>
      <c r="E223" s="5">
        <f t="shared" si="2"/>
        <v>0.29909282352941174</v>
      </c>
    </row>
    <row r="224" spans="1:5" ht="21" hidden="1" outlineLevel="7">
      <c r="A224" s="46" t="s">
        <v>296</v>
      </c>
      <c r="B224" s="47" t="s">
        <v>297</v>
      </c>
      <c r="C224" s="48">
        <v>170000</v>
      </c>
      <c r="D224" s="48">
        <v>50845.78</v>
      </c>
      <c r="E224" s="5">
        <f t="shared" si="2"/>
        <v>0.29909282352941174</v>
      </c>
    </row>
    <row r="225" spans="1:5" ht="12.75" hidden="1" outlineLevel="2">
      <c r="A225" s="50" t="s">
        <v>298</v>
      </c>
      <c r="B225" s="51" t="s">
        <v>299</v>
      </c>
      <c r="C225" s="52">
        <v>17594900</v>
      </c>
      <c r="D225" s="52">
        <v>0</v>
      </c>
      <c r="E225" s="5">
        <f t="shared" si="2"/>
        <v>0</v>
      </c>
    </row>
    <row r="226" spans="1:5" ht="12.75" hidden="1" outlineLevel="7">
      <c r="A226" s="46" t="s">
        <v>300</v>
      </c>
      <c r="B226" s="47" t="s">
        <v>301</v>
      </c>
      <c r="C226" s="48">
        <v>6364900</v>
      </c>
      <c r="D226" s="48">
        <v>0</v>
      </c>
      <c r="E226" s="8">
        <f t="shared" si="2"/>
        <v>0</v>
      </c>
    </row>
    <row r="227" spans="1:5" ht="12.75" hidden="1" outlineLevel="7">
      <c r="A227" s="46" t="s">
        <v>302</v>
      </c>
      <c r="B227" s="47" t="s">
        <v>303</v>
      </c>
      <c r="C227" s="48">
        <v>11000000</v>
      </c>
      <c r="D227" s="48">
        <v>0</v>
      </c>
      <c r="E227" s="9">
        <f t="shared" si="2"/>
        <v>0</v>
      </c>
    </row>
    <row r="228" spans="1:5" ht="12.75" hidden="1" outlineLevel="7">
      <c r="A228" s="46" t="s">
        <v>304</v>
      </c>
      <c r="B228" s="47" t="s">
        <v>303</v>
      </c>
      <c r="C228" s="48">
        <v>230000</v>
      </c>
      <c r="D228" s="48">
        <v>0</v>
      </c>
      <c r="E228" s="7">
        <f t="shared" si="2"/>
        <v>0</v>
      </c>
    </row>
    <row r="229" spans="1:5" ht="21" hidden="1" outlineLevel="1">
      <c r="A229" s="50" t="s">
        <v>305</v>
      </c>
      <c r="B229" s="51" t="s">
        <v>306</v>
      </c>
      <c r="C229" s="52">
        <v>2152000</v>
      </c>
      <c r="D229" s="52">
        <v>4500</v>
      </c>
      <c r="E229" s="5">
        <f t="shared" si="2"/>
        <v>0.002091078066914498</v>
      </c>
    </row>
    <row r="230" spans="1:5" ht="12.75" hidden="1" outlineLevel="1">
      <c r="A230" s="54"/>
      <c r="B230" s="55" t="s">
        <v>621</v>
      </c>
      <c r="C230" s="56"/>
      <c r="D230" s="56"/>
      <c r="E230" s="5"/>
    </row>
    <row r="231" spans="1:5" ht="12.75" hidden="1" outlineLevel="1">
      <c r="A231" s="57"/>
      <c r="B231" s="58" t="s">
        <v>622</v>
      </c>
      <c r="C231" s="59"/>
      <c r="D231" s="59"/>
      <c r="E231" s="9"/>
    </row>
    <row r="232" spans="1:5" ht="12.75" hidden="1" outlineLevel="1">
      <c r="A232" s="57"/>
      <c r="B232" s="58" t="s">
        <v>623</v>
      </c>
      <c r="C232" s="59">
        <f>C236+C240</f>
        <v>702000</v>
      </c>
      <c r="D232" s="59">
        <f>D236+D240</f>
        <v>0</v>
      </c>
      <c r="E232" s="9">
        <f>D232/C232</f>
        <v>0</v>
      </c>
    </row>
    <row r="233" spans="1:5" ht="12.75" hidden="1" outlineLevel="1">
      <c r="A233" s="54"/>
      <c r="B233" s="55" t="s">
        <v>624</v>
      </c>
      <c r="C233" s="56">
        <f>C229-C231-C232</f>
        <v>1450000</v>
      </c>
      <c r="D233" s="56">
        <f>D229-D231-D232</f>
        <v>4500</v>
      </c>
      <c r="E233" s="63">
        <f>D233/C233</f>
        <v>0.003103448275862069</v>
      </c>
    </row>
    <row r="234" spans="1:5" ht="12.75" hidden="1" outlineLevel="2">
      <c r="A234" s="50" t="s">
        <v>307</v>
      </c>
      <c r="B234" s="51" t="s">
        <v>308</v>
      </c>
      <c r="C234" s="52">
        <v>863000</v>
      </c>
      <c r="D234" s="52">
        <v>2700</v>
      </c>
      <c r="E234" s="5">
        <f t="shared" si="2"/>
        <v>0.0031286210892236383</v>
      </c>
    </row>
    <row r="235" spans="1:5" ht="21" hidden="1" outlineLevel="7">
      <c r="A235" s="46" t="s">
        <v>309</v>
      </c>
      <c r="B235" s="47" t="s">
        <v>310</v>
      </c>
      <c r="C235" s="48">
        <v>188700</v>
      </c>
      <c r="D235" s="48">
        <v>2700</v>
      </c>
      <c r="E235" s="8">
        <f t="shared" si="2"/>
        <v>0.014308426073131956</v>
      </c>
    </row>
    <row r="236" spans="1:5" ht="12.75" hidden="1" outlineLevel="7">
      <c r="A236" s="46" t="s">
        <v>311</v>
      </c>
      <c r="B236" s="47" t="s">
        <v>312</v>
      </c>
      <c r="C236" s="48">
        <v>613000</v>
      </c>
      <c r="D236" s="48">
        <v>0</v>
      </c>
      <c r="E236" s="9">
        <f t="shared" si="2"/>
        <v>0</v>
      </c>
    </row>
    <row r="237" spans="1:5" ht="12.75" hidden="1" outlineLevel="7">
      <c r="A237" s="46" t="s">
        <v>313</v>
      </c>
      <c r="B237" s="47" t="s">
        <v>312</v>
      </c>
      <c r="C237" s="48">
        <v>61300</v>
      </c>
      <c r="D237" s="48">
        <v>0</v>
      </c>
      <c r="E237" s="7">
        <f t="shared" si="2"/>
        <v>0</v>
      </c>
    </row>
    <row r="238" spans="1:5" ht="21" hidden="1" outlineLevel="2">
      <c r="A238" s="50" t="s">
        <v>314</v>
      </c>
      <c r="B238" s="51" t="s">
        <v>315</v>
      </c>
      <c r="C238" s="52">
        <v>189000</v>
      </c>
      <c r="D238" s="52">
        <v>1800</v>
      </c>
      <c r="E238" s="5">
        <f t="shared" si="2"/>
        <v>0.009523809523809525</v>
      </c>
    </row>
    <row r="239" spans="1:5" ht="21" hidden="1" outlineLevel="7">
      <c r="A239" s="46" t="s">
        <v>316</v>
      </c>
      <c r="B239" s="47" t="s">
        <v>317</v>
      </c>
      <c r="C239" s="48">
        <v>91100</v>
      </c>
      <c r="D239" s="48">
        <v>1800</v>
      </c>
      <c r="E239" s="8">
        <f t="shared" si="2"/>
        <v>0.019758507135016465</v>
      </c>
    </row>
    <row r="240" spans="1:5" ht="21" hidden="1" outlineLevel="7">
      <c r="A240" s="46" t="s">
        <v>318</v>
      </c>
      <c r="B240" s="47" t="s">
        <v>319</v>
      </c>
      <c r="C240" s="48">
        <v>89000</v>
      </c>
      <c r="D240" s="48">
        <v>0</v>
      </c>
      <c r="E240" s="9">
        <f t="shared" si="2"/>
        <v>0</v>
      </c>
    </row>
    <row r="241" spans="1:5" ht="21" hidden="1" outlineLevel="7">
      <c r="A241" s="46" t="s">
        <v>320</v>
      </c>
      <c r="B241" s="47" t="s">
        <v>319</v>
      </c>
      <c r="C241" s="48">
        <v>8900</v>
      </c>
      <c r="D241" s="48">
        <v>0</v>
      </c>
      <c r="E241" s="7">
        <f t="shared" si="2"/>
        <v>0</v>
      </c>
    </row>
    <row r="242" spans="1:5" ht="12.75" hidden="1" outlineLevel="2">
      <c r="A242" s="50" t="s">
        <v>321</v>
      </c>
      <c r="B242" s="51" t="s">
        <v>322</v>
      </c>
      <c r="C242" s="52">
        <v>355000</v>
      </c>
      <c r="D242" s="52">
        <v>0</v>
      </c>
      <c r="E242" s="5">
        <f t="shared" si="2"/>
        <v>0</v>
      </c>
    </row>
    <row r="243" spans="1:5" ht="12.75" hidden="1" outlineLevel="7">
      <c r="A243" s="46" t="s">
        <v>323</v>
      </c>
      <c r="B243" s="47" t="s">
        <v>324</v>
      </c>
      <c r="C243" s="48">
        <v>355000</v>
      </c>
      <c r="D243" s="48">
        <v>0</v>
      </c>
      <c r="E243" s="5">
        <f t="shared" si="2"/>
        <v>0</v>
      </c>
    </row>
    <row r="244" spans="1:5" ht="12.75" hidden="1" outlineLevel="2">
      <c r="A244" s="50" t="s">
        <v>325</v>
      </c>
      <c r="B244" s="51" t="s">
        <v>326</v>
      </c>
      <c r="C244" s="52">
        <v>15000</v>
      </c>
      <c r="D244" s="52">
        <v>0</v>
      </c>
      <c r="E244" s="5">
        <f t="shared" si="2"/>
        <v>0</v>
      </c>
    </row>
    <row r="245" spans="1:5" ht="12.75" hidden="1" outlineLevel="7">
      <c r="A245" s="46" t="s">
        <v>327</v>
      </c>
      <c r="B245" s="47" t="s">
        <v>328</v>
      </c>
      <c r="C245" s="48">
        <v>15000</v>
      </c>
      <c r="D245" s="48">
        <v>0</v>
      </c>
      <c r="E245" s="5">
        <f t="shared" si="2"/>
        <v>0</v>
      </c>
    </row>
    <row r="246" spans="1:5" ht="12.75" hidden="1" outlineLevel="2">
      <c r="A246" s="50" t="s">
        <v>329</v>
      </c>
      <c r="B246" s="51" t="s">
        <v>330</v>
      </c>
      <c r="C246" s="52">
        <v>80000</v>
      </c>
      <c r="D246" s="52">
        <v>0</v>
      </c>
      <c r="E246" s="5">
        <f t="shared" si="2"/>
        <v>0</v>
      </c>
    </row>
    <row r="247" spans="1:5" ht="21" hidden="1" outlineLevel="7">
      <c r="A247" s="46" t="s">
        <v>331</v>
      </c>
      <c r="B247" s="47" t="s">
        <v>332</v>
      </c>
      <c r="C247" s="48">
        <v>80000</v>
      </c>
      <c r="D247" s="48">
        <v>0</v>
      </c>
      <c r="E247" s="5">
        <f t="shared" si="2"/>
        <v>0</v>
      </c>
    </row>
    <row r="248" spans="1:5" ht="21" hidden="1" outlineLevel="2">
      <c r="A248" s="50" t="s">
        <v>333</v>
      </c>
      <c r="B248" s="51" t="s">
        <v>133</v>
      </c>
      <c r="C248" s="52">
        <v>650000</v>
      </c>
      <c r="D248" s="52">
        <v>0</v>
      </c>
      <c r="E248" s="5">
        <f t="shared" si="2"/>
        <v>0</v>
      </c>
    </row>
    <row r="249" spans="1:5" ht="12.75" hidden="1" outlineLevel="7">
      <c r="A249" s="46" t="s">
        <v>334</v>
      </c>
      <c r="B249" s="47" t="s">
        <v>335</v>
      </c>
      <c r="C249" s="48">
        <v>650000</v>
      </c>
      <c r="D249" s="48">
        <v>0</v>
      </c>
      <c r="E249" s="5">
        <f t="shared" si="2"/>
        <v>0</v>
      </c>
    </row>
    <row r="250" spans="1:5" ht="12.75" collapsed="1">
      <c r="A250" s="50" t="s">
        <v>336</v>
      </c>
      <c r="B250" s="51" t="s">
        <v>337</v>
      </c>
      <c r="C250" s="52">
        <v>127390340.66</v>
      </c>
      <c r="D250" s="52">
        <v>28506895.82</v>
      </c>
      <c r="E250" s="5">
        <f t="shared" si="2"/>
        <v>0.2237759603460346</v>
      </c>
    </row>
    <row r="251" spans="1:5" ht="12.75" hidden="1" outlineLevel="1">
      <c r="A251" s="50" t="s">
        <v>338</v>
      </c>
      <c r="B251" s="51" t="s">
        <v>339</v>
      </c>
      <c r="C251" s="52">
        <v>23033200</v>
      </c>
      <c r="D251" s="52">
        <v>3382801.84</v>
      </c>
      <c r="E251" s="5">
        <f t="shared" si="2"/>
        <v>0.1468663424969175</v>
      </c>
    </row>
    <row r="252" spans="1:5" ht="12.75" hidden="1" outlineLevel="1">
      <c r="A252" s="54"/>
      <c r="B252" s="55" t="s">
        <v>621</v>
      </c>
      <c r="C252" s="56"/>
      <c r="D252" s="56"/>
      <c r="E252" s="5"/>
    </row>
    <row r="253" spans="1:5" ht="12.75" hidden="1" outlineLevel="1">
      <c r="A253" s="57"/>
      <c r="B253" s="58" t="s">
        <v>622</v>
      </c>
      <c r="C253" s="59"/>
      <c r="D253" s="59"/>
      <c r="E253" s="9"/>
    </row>
    <row r="254" spans="1:5" ht="12.75" hidden="1" outlineLevel="1">
      <c r="A254" s="57"/>
      <c r="B254" s="58" t="s">
        <v>623</v>
      </c>
      <c r="C254" s="59">
        <f>C259</f>
        <v>3150000</v>
      </c>
      <c r="D254" s="59">
        <f>D259</f>
        <v>0</v>
      </c>
      <c r="E254" s="9">
        <f>D254/C254</f>
        <v>0</v>
      </c>
    </row>
    <row r="255" spans="1:5" ht="12.75" hidden="1" outlineLevel="1">
      <c r="A255" s="54"/>
      <c r="B255" s="55" t="s">
        <v>624</v>
      </c>
      <c r="C255" s="56">
        <f>C251-C253-C254</f>
        <v>19883200</v>
      </c>
      <c r="D255" s="56">
        <f>D251-D253-D254</f>
        <v>3382801.84</v>
      </c>
      <c r="E255" s="60">
        <f>D255/C255</f>
        <v>0.17013367264826587</v>
      </c>
    </row>
    <row r="256" spans="1:5" ht="12.75" hidden="1" outlineLevel="2">
      <c r="A256" s="50" t="s">
        <v>340</v>
      </c>
      <c r="B256" s="51" t="s">
        <v>341</v>
      </c>
      <c r="C256" s="52">
        <v>23033200</v>
      </c>
      <c r="D256" s="52">
        <v>3382801.84</v>
      </c>
      <c r="E256" s="5">
        <f t="shared" si="2"/>
        <v>0.1468663424969175</v>
      </c>
    </row>
    <row r="257" spans="1:5" ht="12.75" hidden="1" outlineLevel="7">
      <c r="A257" s="46" t="s">
        <v>342</v>
      </c>
      <c r="B257" s="47" t="s">
        <v>9</v>
      </c>
      <c r="C257" s="48">
        <v>16564200</v>
      </c>
      <c r="D257" s="48">
        <v>3382801.84</v>
      </c>
      <c r="E257" s="8">
        <f t="shared" si="2"/>
        <v>0.2042236775696985</v>
      </c>
    </row>
    <row r="258" spans="1:5" ht="12.75" hidden="1" outlineLevel="7">
      <c r="A258" s="46" t="s">
        <v>343</v>
      </c>
      <c r="B258" s="47" t="s">
        <v>344</v>
      </c>
      <c r="C258" s="48">
        <v>169000</v>
      </c>
      <c r="D258" s="48">
        <v>0</v>
      </c>
      <c r="E258" s="9">
        <f t="shared" si="2"/>
        <v>0</v>
      </c>
    </row>
    <row r="259" spans="1:5" ht="21" hidden="1" outlineLevel="7">
      <c r="A259" s="46" t="s">
        <v>345</v>
      </c>
      <c r="B259" s="47" t="s">
        <v>346</v>
      </c>
      <c r="C259" s="48">
        <v>3150000</v>
      </c>
      <c r="D259" s="48">
        <v>0</v>
      </c>
      <c r="E259" s="9">
        <f t="shared" si="2"/>
        <v>0</v>
      </c>
    </row>
    <row r="260" spans="1:5" ht="21" hidden="1" outlineLevel="7">
      <c r="A260" s="46" t="s">
        <v>347</v>
      </c>
      <c r="B260" s="47" t="s">
        <v>346</v>
      </c>
      <c r="C260" s="48">
        <v>3150000</v>
      </c>
      <c r="D260" s="48">
        <v>0</v>
      </c>
      <c r="E260" s="7">
        <f t="shared" si="2"/>
        <v>0</v>
      </c>
    </row>
    <row r="261" spans="1:5" ht="12.75" hidden="1" outlineLevel="1">
      <c r="A261" s="50" t="s">
        <v>348</v>
      </c>
      <c r="B261" s="51" t="s">
        <v>349</v>
      </c>
      <c r="C261" s="52">
        <v>94053876.66</v>
      </c>
      <c r="D261" s="52">
        <v>24270910.19</v>
      </c>
      <c r="E261" s="5">
        <f t="shared" si="2"/>
        <v>0.25805326746645557</v>
      </c>
    </row>
    <row r="262" spans="1:5" ht="12.75" hidden="1" outlineLevel="1">
      <c r="A262" s="54"/>
      <c r="B262" s="55" t="s">
        <v>621</v>
      </c>
      <c r="C262" s="56"/>
      <c r="D262" s="56"/>
      <c r="E262" s="5"/>
    </row>
    <row r="263" spans="1:5" ht="12.75" hidden="1" outlineLevel="1">
      <c r="A263" s="57"/>
      <c r="B263" s="58" t="s">
        <v>622</v>
      </c>
      <c r="C263" s="59"/>
      <c r="D263" s="59"/>
      <c r="E263" s="9"/>
    </row>
    <row r="264" spans="1:5" ht="12.75" hidden="1" outlineLevel="1">
      <c r="A264" s="57"/>
      <c r="B264" s="58" t="s">
        <v>623</v>
      </c>
      <c r="C264" s="59">
        <f>C270</f>
        <v>369800</v>
      </c>
      <c r="D264" s="59">
        <f>D270</f>
        <v>0</v>
      </c>
      <c r="E264" s="9">
        <f>D264/C264</f>
        <v>0</v>
      </c>
    </row>
    <row r="265" spans="1:5" ht="12.75" hidden="1" outlineLevel="1">
      <c r="A265" s="54"/>
      <c r="B265" s="55" t="s">
        <v>624</v>
      </c>
      <c r="C265" s="56">
        <f>C261-C263-C264</f>
        <v>93684076.66</v>
      </c>
      <c r="D265" s="56">
        <f>D261-D263-D264</f>
        <v>24270910.19</v>
      </c>
      <c r="E265" s="60">
        <f>D265/C265</f>
        <v>0.25907188345447907</v>
      </c>
    </row>
    <row r="266" spans="1:5" ht="12.75" hidden="1" outlineLevel="2">
      <c r="A266" s="50" t="s">
        <v>350</v>
      </c>
      <c r="B266" s="51" t="s">
        <v>66</v>
      </c>
      <c r="C266" s="52">
        <v>93647096.66</v>
      </c>
      <c r="D266" s="52">
        <v>24270910.19</v>
      </c>
      <c r="E266" s="5">
        <f t="shared" si="2"/>
        <v>0.25917418751506227</v>
      </c>
    </row>
    <row r="267" spans="1:5" ht="12.75" hidden="1" outlineLevel="7">
      <c r="A267" s="46" t="s">
        <v>351</v>
      </c>
      <c r="B267" s="47" t="s">
        <v>352</v>
      </c>
      <c r="C267" s="48">
        <v>93365096.66</v>
      </c>
      <c r="D267" s="48">
        <v>24270910.19</v>
      </c>
      <c r="E267" s="5">
        <f t="shared" si="2"/>
        <v>0.25995699740327355</v>
      </c>
    </row>
    <row r="268" spans="1:5" ht="12.75" hidden="1" outlineLevel="7">
      <c r="A268" s="46" t="s">
        <v>353</v>
      </c>
      <c r="B268" s="47" t="s">
        <v>94</v>
      </c>
      <c r="C268" s="48">
        <v>282000</v>
      </c>
      <c r="D268" s="48">
        <v>0</v>
      </c>
      <c r="E268" s="7">
        <f t="shared" si="2"/>
        <v>0</v>
      </c>
    </row>
    <row r="269" spans="1:5" ht="12.75" hidden="1" outlineLevel="2">
      <c r="A269" s="50" t="s">
        <v>354</v>
      </c>
      <c r="B269" s="51" t="s">
        <v>355</v>
      </c>
      <c r="C269" s="52">
        <v>406780</v>
      </c>
      <c r="D269" s="52">
        <v>0</v>
      </c>
      <c r="E269" s="5">
        <f t="shared" si="2"/>
        <v>0</v>
      </c>
    </row>
    <row r="270" spans="1:5" ht="31.5" hidden="1" outlineLevel="7">
      <c r="A270" s="46" t="s">
        <v>356</v>
      </c>
      <c r="B270" s="47" t="s">
        <v>357</v>
      </c>
      <c r="C270" s="48">
        <v>369800</v>
      </c>
      <c r="D270" s="48">
        <v>0</v>
      </c>
      <c r="E270" s="5">
        <f t="shared" si="2"/>
        <v>0</v>
      </c>
    </row>
    <row r="271" spans="1:5" ht="31.5" hidden="1" outlineLevel="7">
      <c r="A271" s="46" t="s">
        <v>358</v>
      </c>
      <c r="B271" s="47" t="s">
        <v>357</v>
      </c>
      <c r="C271" s="48">
        <v>36980</v>
      </c>
      <c r="D271" s="48">
        <v>0</v>
      </c>
      <c r="E271" s="7">
        <f aca="true" t="shared" si="3" ref="E271:E362">D271/C271</f>
        <v>0</v>
      </c>
    </row>
    <row r="272" spans="1:5" ht="21" hidden="1" outlineLevel="1">
      <c r="A272" s="50" t="s">
        <v>359</v>
      </c>
      <c r="B272" s="51" t="s">
        <v>360</v>
      </c>
      <c r="C272" s="52">
        <v>4379700</v>
      </c>
      <c r="D272" s="52">
        <v>9020</v>
      </c>
      <c r="E272" s="5">
        <f t="shared" si="3"/>
        <v>0.0020595017923602074</v>
      </c>
    </row>
    <row r="273" spans="1:5" ht="12.75" hidden="1" outlineLevel="1">
      <c r="A273" s="54"/>
      <c r="B273" s="55" t="s">
        <v>621</v>
      </c>
      <c r="C273" s="56"/>
      <c r="D273" s="56"/>
      <c r="E273" s="5"/>
    </row>
    <row r="274" spans="1:5" ht="12.75" hidden="1" outlineLevel="1">
      <c r="A274" s="57"/>
      <c r="B274" s="58" t="s">
        <v>622</v>
      </c>
      <c r="C274" s="59"/>
      <c r="D274" s="59"/>
      <c r="E274" s="9"/>
    </row>
    <row r="275" spans="1:5" ht="12.75" hidden="1" outlineLevel="1">
      <c r="A275" s="57"/>
      <c r="B275" s="58" t="s">
        <v>623</v>
      </c>
      <c r="C275" s="59">
        <f>C281</f>
        <v>663700</v>
      </c>
      <c r="D275" s="59">
        <f>D281</f>
        <v>0</v>
      </c>
      <c r="E275" s="9">
        <f>D275/C275</f>
        <v>0</v>
      </c>
    </row>
    <row r="276" spans="1:5" ht="12.75" hidden="1" outlineLevel="1">
      <c r="A276" s="54"/>
      <c r="B276" s="55" t="s">
        <v>624</v>
      </c>
      <c r="C276" s="56">
        <f>C272-C274-C275</f>
        <v>3716000</v>
      </c>
      <c r="D276" s="56">
        <f>D272-D274-D275</f>
        <v>9020</v>
      </c>
      <c r="E276" s="60">
        <f>D276/C276</f>
        <v>0.0024273412271259417</v>
      </c>
    </row>
    <row r="277" spans="1:5" ht="12.75" hidden="1" outlineLevel="2">
      <c r="A277" s="50" t="s">
        <v>361</v>
      </c>
      <c r="B277" s="51" t="s">
        <v>362</v>
      </c>
      <c r="C277" s="52">
        <v>3649600</v>
      </c>
      <c r="D277" s="52">
        <v>9020</v>
      </c>
      <c r="E277" s="5">
        <f t="shared" si="3"/>
        <v>0.002471503726435774</v>
      </c>
    </row>
    <row r="278" spans="1:5" ht="21" hidden="1" outlineLevel="7">
      <c r="A278" s="46" t="s">
        <v>363</v>
      </c>
      <c r="B278" s="47" t="s">
        <v>364</v>
      </c>
      <c r="C278" s="48">
        <v>2141600</v>
      </c>
      <c r="D278" s="48">
        <v>0</v>
      </c>
      <c r="E278" s="5">
        <f t="shared" si="3"/>
        <v>0</v>
      </c>
    </row>
    <row r="279" spans="1:5" ht="12.75" hidden="1" outlineLevel="7">
      <c r="A279" s="46" t="s">
        <v>365</v>
      </c>
      <c r="B279" s="47" t="s">
        <v>366</v>
      </c>
      <c r="C279" s="48">
        <v>1508000</v>
      </c>
      <c r="D279" s="48">
        <v>9020</v>
      </c>
      <c r="E279" s="7">
        <f t="shared" si="3"/>
        <v>0.005981432360742706</v>
      </c>
    </row>
    <row r="280" spans="1:5" ht="12.75" hidden="1" outlineLevel="2">
      <c r="A280" s="50" t="s">
        <v>367</v>
      </c>
      <c r="B280" s="51" t="s">
        <v>355</v>
      </c>
      <c r="C280" s="52">
        <v>730100</v>
      </c>
      <c r="D280" s="52">
        <v>0</v>
      </c>
      <c r="E280" s="5">
        <f t="shared" si="3"/>
        <v>0</v>
      </c>
    </row>
    <row r="281" spans="1:5" ht="31.5" hidden="1" outlineLevel="7">
      <c r="A281" s="46" t="s">
        <v>368</v>
      </c>
      <c r="B281" s="47" t="s">
        <v>357</v>
      </c>
      <c r="C281" s="48">
        <v>663700</v>
      </c>
      <c r="D281" s="48">
        <v>0</v>
      </c>
      <c r="E281" s="5">
        <f t="shared" si="3"/>
        <v>0</v>
      </c>
    </row>
    <row r="282" spans="1:5" ht="31.5" hidden="1" outlineLevel="7">
      <c r="A282" s="46" t="s">
        <v>369</v>
      </c>
      <c r="B282" s="47" t="s">
        <v>357</v>
      </c>
      <c r="C282" s="48">
        <v>66400</v>
      </c>
      <c r="D282" s="48">
        <v>0</v>
      </c>
      <c r="E282" s="7">
        <f t="shared" si="3"/>
        <v>0</v>
      </c>
    </row>
    <row r="283" spans="1:5" ht="12.75" hidden="1" outlineLevel="1">
      <c r="A283" s="50" t="s">
        <v>370</v>
      </c>
      <c r="B283" s="51" t="s">
        <v>371</v>
      </c>
      <c r="C283" s="52">
        <v>1888364</v>
      </c>
      <c r="D283" s="52">
        <v>271776</v>
      </c>
      <c r="E283" s="5">
        <f t="shared" si="3"/>
        <v>0.14392140498336126</v>
      </c>
    </row>
    <row r="284" spans="1:5" ht="12.75" hidden="1" outlineLevel="1">
      <c r="A284" s="54"/>
      <c r="B284" s="55" t="s">
        <v>621</v>
      </c>
      <c r="C284" s="56"/>
      <c r="D284" s="56"/>
      <c r="E284" s="5"/>
    </row>
    <row r="285" spans="1:5" ht="12.75" hidden="1" outlineLevel="1">
      <c r="A285" s="57"/>
      <c r="B285" s="58" t="s">
        <v>622</v>
      </c>
      <c r="C285" s="59"/>
      <c r="D285" s="59"/>
      <c r="E285" s="9"/>
    </row>
    <row r="286" spans="1:5" ht="12.75" hidden="1" outlineLevel="1">
      <c r="A286" s="57"/>
      <c r="B286" s="58" t="s">
        <v>623</v>
      </c>
      <c r="C286" s="59"/>
      <c r="D286" s="59"/>
      <c r="E286" s="9"/>
    </row>
    <row r="287" spans="1:5" ht="12.75" hidden="1" outlineLevel="1">
      <c r="A287" s="54"/>
      <c r="B287" s="55" t="s">
        <v>624</v>
      </c>
      <c r="C287" s="56">
        <f>C283-C285-C286</f>
        <v>1888364</v>
      </c>
      <c r="D287" s="56">
        <f>D283-D285-D286</f>
        <v>271776</v>
      </c>
      <c r="E287" s="60">
        <f>D287/C287</f>
        <v>0.14392140498336126</v>
      </c>
    </row>
    <row r="288" spans="1:5" ht="12.75" hidden="1" outlineLevel="2">
      <c r="A288" s="50" t="s">
        <v>372</v>
      </c>
      <c r="B288" s="51" t="s">
        <v>373</v>
      </c>
      <c r="C288" s="52">
        <v>1888364</v>
      </c>
      <c r="D288" s="52">
        <v>271776</v>
      </c>
      <c r="E288" s="5">
        <f t="shared" si="3"/>
        <v>0.14392140498336126</v>
      </c>
    </row>
    <row r="289" spans="1:5" ht="12.75" hidden="1" outlineLevel="7">
      <c r="A289" s="46" t="s">
        <v>374</v>
      </c>
      <c r="B289" s="47" t="s">
        <v>375</v>
      </c>
      <c r="C289" s="48">
        <v>358044</v>
      </c>
      <c r="D289" s="48">
        <v>76646</v>
      </c>
      <c r="E289" s="8">
        <f t="shared" si="3"/>
        <v>0.21406866195216231</v>
      </c>
    </row>
    <row r="290" spans="1:5" ht="21" hidden="1" outlineLevel="7">
      <c r="A290" s="46" t="s">
        <v>376</v>
      </c>
      <c r="B290" s="47" t="s">
        <v>377</v>
      </c>
      <c r="C290" s="48">
        <v>1005720</v>
      </c>
      <c r="D290" s="48">
        <v>195130</v>
      </c>
      <c r="E290" s="9">
        <f t="shared" si="3"/>
        <v>0.19402020443065665</v>
      </c>
    </row>
    <row r="291" spans="1:5" ht="12.75" hidden="1" outlineLevel="7">
      <c r="A291" s="46" t="s">
        <v>378</v>
      </c>
      <c r="B291" s="47" t="s">
        <v>379</v>
      </c>
      <c r="C291" s="48">
        <v>524600</v>
      </c>
      <c r="D291" s="48">
        <v>0</v>
      </c>
      <c r="E291" s="7">
        <f t="shared" si="3"/>
        <v>0</v>
      </c>
    </row>
    <row r="292" spans="1:5" ht="21" hidden="1" outlineLevel="1">
      <c r="A292" s="50" t="s">
        <v>380</v>
      </c>
      <c r="B292" s="51" t="s">
        <v>381</v>
      </c>
      <c r="C292" s="52">
        <v>4035200</v>
      </c>
      <c r="D292" s="52">
        <v>572387.79</v>
      </c>
      <c r="E292" s="5">
        <f t="shared" si="3"/>
        <v>0.14184867912371135</v>
      </c>
    </row>
    <row r="293" spans="1:5" ht="12.75" hidden="1" outlineLevel="1">
      <c r="A293" s="54"/>
      <c r="B293" s="55" t="s">
        <v>621</v>
      </c>
      <c r="C293" s="56"/>
      <c r="D293" s="56"/>
      <c r="E293" s="5"/>
    </row>
    <row r="294" spans="1:5" ht="12.75" hidden="1" outlineLevel="1">
      <c r="A294" s="57"/>
      <c r="B294" s="58" t="s">
        <v>622</v>
      </c>
      <c r="C294" s="59"/>
      <c r="D294" s="59"/>
      <c r="E294" s="9"/>
    </row>
    <row r="295" spans="1:5" ht="12.75" hidden="1" outlineLevel="1">
      <c r="A295" s="57"/>
      <c r="B295" s="58" t="s">
        <v>623</v>
      </c>
      <c r="C295" s="59"/>
      <c r="D295" s="59"/>
      <c r="E295" s="9"/>
    </row>
    <row r="296" spans="1:5" ht="12.75" hidden="1" outlineLevel="1">
      <c r="A296" s="54"/>
      <c r="B296" s="55" t="s">
        <v>624</v>
      </c>
      <c r="C296" s="56">
        <f>C292-C294-C295</f>
        <v>4035200</v>
      </c>
      <c r="D296" s="56">
        <f>D292-D294-D295</f>
        <v>572387.79</v>
      </c>
      <c r="E296" s="60">
        <f>D296/C296</f>
        <v>0.14184867912371135</v>
      </c>
    </row>
    <row r="297" spans="1:5" ht="12.75" hidden="1" outlineLevel="2">
      <c r="A297" s="50" t="s">
        <v>382</v>
      </c>
      <c r="B297" s="51" t="s">
        <v>383</v>
      </c>
      <c r="C297" s="52">
        <v>4035200</v>
      </c>
      <c r="D297" s="52">
        <v>572387.79</v>
      </c>
      <c r="E297" s="5">
        <f t="shared" si="3"/>
        <v>0.14184867912371135</v>
      </c>
    </row>
    <row r="298" spans="1:5" ht="12.75" hidden="1" outlineLevel="7">
      <c r="A298" s="46" t="s">
        <v>384</v>
      </c>
      <c r="B298" s="47" t="s">
        <v>385</v>
      </c>
      <c r="C298" s="48">
        <v>2506242</v>
      </c>
      <c r="D298" s="48">
        <v>500449.83</v>
      </c>
      <c r="E298" s="8">
        <f t="shared" si="3"/>
        <v>0.19968136756147253</v>
      </c>
    </row>
    <row r="299" spans="1:5" ht="21" hidden="1" outlineLevel="7">
      <c r="A299" s="46" t="s">
        <v>386</v>
      </c>
      <c r="B299" s="47" t="s">
        <v>387</v>
      </c>
      <c r="C299" s="48">
        <v>405500</v>
      </c>
      <c r="D299" s="48">
        <v>32603.58</v>
      </c>
      <c r="E299" s="9">
        <f t="shared" si="3"/>
        <v>0.08040340320591863</v>
      </c>
    </row>
    <row r="300" spans="1:5" ht="12.75" hidden="1" outlineLevel="7">
      <c r="A300" s="46" t="s">
        <v>388</v>
      </c>
      <c r="B300" s="47" t="s">
        <v>389</v>
      </c>
      <c r="C300" s="48">
        <v>753000</v>
      </c>
      <c r="D300" s="48">
        <v>0</v>
      </c>
      <c r="E300" s="9">
        <f t="shared" si="3"/>
        <v>0</v>
      </c>
    </row>
    <row r="301" spans="1:5" ht="21" hidden="1" outlineLevel="7">
      <c r="A301" s="46" t="s">
        <v>390</v>
      </c>
      <c r="B301" s="47" t="s">
        <v>391</v>
      </c>
      <c r="C301" s="48">
        <v>370458</v>
      </c>
      <c r="D301" s="48">
        <v>39334.38</v>
      </c>
      <c r="E301" s="7">
        <f t="shared" si="3"/>
        <v>0.10617770435514956</v>
      </c>
    </row>
    <row r="302" spans="1:5" ht="21">
      <c r="A302" s="50" t="s">
        <v>392</v>
      </c>
      <c r="B302" s="51" t="s">
        <v>393</v>
      </c>
      <c r="C302" s="52">
        <v>23207149</v>
      </c>
      <c r="D302" s="52">
        <v>63087.55</v>
      </c>
      <c r="E302" s="5">
        <f t="shared" si="3"/>
        <v>0.002718453266275836</v>
      </c>
    </row>
    <row r="303" spans="1:5" ht="12.75" hidden="1">
      <c r="A303" s="54"/>
      <c r="B303" s="55" t="s">
        <v>621</v>
      </c>
      <c r="C303" s="56"/>
      <c r="D303" s="56"/>
      <c r="E303" s="5"/>
    </row>
    <row r="304" spans="1:5" ht="12.75" hidden="1">
      <c r="A304" s="57"/>
      <c r="B304" s="58" t="s">
        <v>622</v>
      </c>
      <c r="C304" s="59"/>
      <c r="D304" s="59"/>
      <c r="E304" s="9"/>
    </row>
    <row r="305" spans="1:5" ht="12.75" hidden="1">
      <c r="A305" s="57"/>
      <c r="B305" s="58" t="s">
        <v>623</v>
      </c>
      <c r="C305" s="59">
        <f>C308</f>
        <v>16374849</v>
      </c>
      <c r="D305" s="59">
        <f>D308</f>
        <v>0</v>
      </c>
      <c r="E305" s="9">
        <f>D305/C305</f>
        <v>0</v>
      </c>
    </row>
    <row r="306" spans="1:5" ht="12.75" hidden="1">
      <c r="A306" s="54"/>
      <c r="B306" s="55" t="s">
        <v>624</v>
      </c>
      <c r="C306" s="56">
        <f>C302-C304-C305</f>
        <v>6832300</v>
      </c>
      <c r="D306" s="56">
        <f>D302-D304-D305</f>
        <v>63087.55</v>
      </c>
      <c r="E306" s="60">
        <f>D306/C306</f>
        <v>0.009233720708985262</v>
      </c>
    </row>
    <row r="307" spans="1:5" ht="12.75" hidden="1" outlineLevel="1" collapsed="1">
      <c r="A307" s="50" t="s">
        <v>394</v>
      </c>
      <c r="B307" s="51" t="s">
        <v>395</v>
      </c>
      <c r="C307" s="52">
        <v>18749849</v>
      </c>
      <c r="D307" s="52">
        <v>0</v>
      </c>
      <c r="E307" s="5">
        <f t="shared" si="3"/>
        <v>0</v>
      </c>
    </row>
    <row r="308" spans="1:5" ht="21" hidden="1" outlineLevel="7">
      <c r="A308" s="46" t="s">
        <v>396</v>
      </c>
      <c r="B308" s="47" t="s">
        <v>397</v>
      </c>
      <c r="C308" s="48">
        <v>16374849</v>
      </c>
      <c r="D308" s="48">
        <v>0</v>
      </c>
      <c r="E308" s="8">
        <f t="shared" si="3"/>
        <v>0</v>
      </c>
    </row>
    <row r="309" spans="1:5" ht="21" hidden="1" outlineLevel="7">
      <c r="A309" s="46" t="s">
        <v>398</v>
      </c>
      <c r="B309" s="47" t="s">
        <v>399</v>
      </c>
      <c r="C309" s="48">
        <v>1035000</v>
      </c>
      <c r="D309" s="48">
        <v>0</v>
      </c>
      <c r="E309" s="9">
        <f t="shared" si="3"/>
        <v>0</v>
      </c>
    </row>
    <row r="310" spans="1:5" ht="21" hidden="1" outlineLevel="7">
      <c r="A310" s="46" t="s">
        <v>400</v>
      </c>
      <c r="B310" s="47" t="s">
        <v>397</v>
      </c>
      <c r="C310" s="48">
        <v>1340000</v>
      </c>
      <c r="D310" s="48">
        <v>0</v>
      </c>
      <c r="E310" s="7">
        <f t="shared" si="3"/>
        <v>0</v>
      </c>
    </row>
    <row r="311" spans="1:5" ht="21" hidden="1" outlineLevel="1">
      <c r="A311" s="50" t="s">
        <v>401</v>
      </c>
      <c r="B311" s="51" t="s">
        <v>402</v>
      </c>
      <c r="C311" s="52">
        <v>557000</v>
      </c>
      <c r="D311" s="52">
        <v>0</v>
      </c>
      <c r="E311" s="5">
        <f t="shared" si="3"/>
        <v>0</v>
      </c>
    </row>
    <row r="312" spans="1:5" ht="31.5" hidden="1" outlineLevel="7">
      <c r="A312" s="46" t="s">
        <v>403</v>
      </c>
      <c r="B312" s="47" t="s">
        <v>404</v>
      </c>
      <c r="C312" s="48">
        <v>557000</v>
      </c>
      <c r="D312" s="48">
        <v>0</v>
      </c>
      <c r="E312" s="5">
        <f t="shared" si="3"/>
        <v>0</v>
      </c>
    </row>
    <row r="313" spans="1:5" ht="21" hidden="1" outlineLevel="1">
      <c r="A313" s="50" t="s">
        <v>405</v>
      </c>
      <c r="B313" s="51" t="s">
        <v>406</v>
      </c>
      <c r="C313" s="52">
        <v>3900300</v>
      </c>
      <c r="D313" s="52">
        <v>63087.55</v>
      </c>
      <c r="E313" s="5">
        <f t="shared" si="3"/>
        <v>0.016175050637130477</v>
      </c>
    </row>
    <row r="314" spans="1:5" ht="12.75" hidden="1" outlineLevel="7">
      <c r="A314" s="46" t="s">
        <v>407</v>
      </c>
      <c r="B314" s="47" t="s">
        <v>408</v>
      </c>
      <c r="C314" s="48">
        <v>3900300</v>
      </c>
      <c r="D314" s="48">
        <v>63087.55</v>
      </c>
      <c r="E314" s="5">
        <f t="shared" si="3"/>
        <v>0.016175050637130477</v>
      </c>
    </row>
    <row r="315" spans="1:5" ht="21">
      <c r="A315" s="50" t="s">
        <v>409</v>
      </c>
      <c r="B315" s="51" t="s">
        <v>410</v>
      </c>
      <c r="C315" s="52">
        <v>21028280</v>
      </c>
      <c r="D315" s="52">
        <v>0</v>
      </c>
      <c r="E315" s="5">
        <f t="shared" si="3"/>
        <v>0</v>
      </c>
    </row>
    <row r="316" spans="1:5" ht="12.75" hidden="1">
      <c r="A316" s="54"/>
      <c r="B316" s="55" t="s">
        <v>621</v>
      </c>
      <c r="C316" s="56"/>
      <c r="D316" s="56"/>
      <c r="E316" s="5"/>
    </row>
    <row r="317" spans="1:5" ht="12.75" hidden="1">
      <c r="A317" s="57"/>
      <c r="B317" s="58" t="s">
        <v>622</v>
      </c>
      <c r="C317" s="59"/>
      <c r="D317" s="59"/>
      <c r="E317" s="9"/>
    </row>
    <row r="318" spans="1:5" ht="12.75" hidden="1">
      <c r="A318" s="57"/>
      <c r="B318" s="58" t="s">
        <v>623</v>
      </c>
      <c r="C318" s="59"/>
      <c r="D318" s="59"/>
      <c r="E318" s="9"/>
    </row>
    <row r="319" spans="1:5" ht="12.75" hidden="1">
      <c r="A319" s="54"/>
      <c r="B319" s="55" t="s">
        <v>624</v>
      </c>
      <c r="C319" s="56">
        <f>C315-C317-C318</f>
        <v>21028280</v>
      </c>
      <c r="D319" s="56">
        <f>D315-D317-D318</f>
        <v>0</v>
      </c>
      <c r="E319" s="60">
        <f>D319/C319</f>
        <v>0</v>
      </c>
    </row>
    <row r="320" spans="1:5" ht="21" hidden="1" outlineLevel="1">
      <c r="A320" s="50" t="s">
        <v>411</v>
      </c>
      <c r="B320" s="51" t="s">
        <v>412</v>
      </c>
      <c r="C320" s="52">
        <v>1296000</v>
      </c>
      <c r="D320" s="52">
        <v>0</v>
      </c>
      <c r="E320" s="5">
        <f t="shared" si="3"/>
        <v>0</v>
      </c>
    </row>
    <row r="321" spans="1:5" ht="21" hidden="1" outlineLevel="7">
      <c r="A321" s="46" t="s">
        <v>413</v>
      </c>
      <c r="B321" s="47" t="s">
        <v>414</v>
      </c>
      <c r="C321" s="48">
        <v>1296000</v>
      </c>
      <c r="D321" s="48">
        <v>0</v>
      </c>
      <c r="E321" s="5">
        <f t="shared" si="3"/>
        <v>0</v>
      </c>
    </row>
    <row r="322" spans="1:5" ht="21" hidden="1" outlineLevel="1">
      <c r="A322" s="50" t="s">
        <v>415</v>
      </c>
      <c r="B322" s="51" t="s">
        <v>416</v>
      </c>
      <c r="C322" s="52">
        <v>996000</v>
      </c>
      <c r="D322" s="52">
        <v>0</v>
      </c>
      <c r="E322" s="5">
        <f t="shared" si="3"/>
        <v>0</v>
      </c>
    </row>
    <row r="323" spans="1:5" ht="21" hidden="1" outlineLevel="7">
      <c r="A323" s="46" t="s">
        <v>417</v>
      </c>
      <c r="B323" s="47" t="s">
        <v>418</v>
      </c>
      <c r="C323" s="48">
        <v>996000</v>
      </c>
      <c r="D323" s="48">
        <v>0</v>
      </c>
      <c r="E323" s="5">
        <f t="shared" si="3"/>
        <v>0</v>
      </c>
    </row>
    <row r="324" spans="1:5" ht="21" hidden="1" outlineLevel="1">
      <c r="A324" s="50" t="s">
        <v>419</v>
      </c>
      <c r="B324" s="51" t="s">
        <v>420</v>
      </c>
      <c r="C324" s="52">
        <v>450000</v>
      </c>
      <c r="D324" s="52">
        <v>0</v>
      </c>
      <c r="E324" s="5">
        <f t="shared" si="3"/>
        <v>0</v>
      </c>
    </row>
    <row r="325" spans="1:5" ht="21" hidden="1" outlineLevel="7">
      <c r="A325" s="46" t="s">
        <v>421</v>
      </c>
      <c r="B325" s="47" t="s">
        <v>422</v>
      </c>
      <c r="C325" s="48">
        <v>450000</v>
      </c>
      <c r="D325" s="48">
        <v>0</v>
      </c>
      <c r="E325" s="5">
        <f t="shared" si="3"/>
        <v>0</v>
      </c>
    </row>
    <row r="326" spans="1:5" ht="21" hidden="1" outlineLevel="1">
      <c r="A326" s="50" t="s">
        <v>423</v>
      </c>
      <c r="B326" s="51" t="s">
        <v>424</v>
      </c>
      <c r="C326" s="52">
        <v>3743000</v>
      </c>
      <c r="D326" s="52">
        <v>0</v>
      </c>
      <c r="E326" s="5">
        <f t="shared" si="3"/>
        <v>0</v>
      </c>
    </row>
    <row r="327" spans="1:5" ht="21" hidden="1" outlineLevel="7">
      <c r="A327" s="46" t="s">
        <v>425</v>
      </c>
      <c r="B327" s="47" t="s">
        <v>426</v>
      </c>
      <c r="C327" s="48">
        <v>3743000</v>
      </c>
      <c r="D327" s="48">
        <v>0</v>
      </c>
      <c r="E327" s="5">
        <f t="shared" si="3"/>
        <v>0</v>
      </c>
    </row>
    <row r="328" spans="1:5" ht="31.5" hidden="1" outlineLevel="1">
      <c r="A328" s="50" t="s">
        <v>427</v>
      </c>
      <c r="B328" s="51" t="s">
        <v>428</v>
      </c>
      <c r="C328" s="52">
        <v>6972257</v>
      </c>
      <c r="D328" s="52">
        <v>0</v>
      </c>
      <c r="E328" s="5">
        <f t="shared" si="3"/>
        <v>0</v>
      </c>
    </row>
    <row r="329" spans="1:5" ht="31.5" hidden="1" outlineLevel="7">
      <c r="A329" s="46" t="s">
        <v>429</v>
      </c>
      <c r="B329" s="47" t="s">
        <v>430</v>
      </c>
      <c r="C329" s="48">
        <v>6972257</v>
      </c>
      <c r="D329" s="48">
        <v>0</v>
      </c>
      <c r="E329" s="5">
        <f t="shared" si="3"/>
        <v>0</v>
      </c>
    </row>
    <row r="330" spans="1:5" ht="21" hidden="1" outlineLevel="1">
      <c r="A330" s="50" t="s">
        <v>431</v>
      </c>
      <c r="B330" s="51" t="s">
        <v>432</v>
      </c>
      <c r="C330" s="52">
        <v>571023</v>
      </c>
      <c r="D330" s="52">
        <v>0</v>
      </c>
      <c r="E330" s="5">
        <f t="shared" si="3"/>
        <v>0</v>
      </c>
    </row>
    <row r="331" spans="1:5" ht="21" hidden="1" outlineLevel="7">
      <c r="A331" s="46" t="s">
        <v>433</v>
      </c>
      <c r="B331" s="47" t="s">
        <v>434</v>
      </c>
      <c r="C331" s="48">
        <v>571023</v>
      </c>
      <c r="D331" s="48">
        <v>0</v>
      </c>
      <c r="E331" s="5">
        <f t="shared" si="3"/>
        <v>0</v>
      </c>
    </row>
    <row r="332" spans="1:5" ht="21" hidden="1" outlineLevel="1">
      <c r="A332" s="50" t="s">
        <v>435</v>
      </c>
      <c r="B332" s="51" t="s">
        <v>436</v>
      </c>
      <c r="C332" s="52">
        <v>7000000</v>
      </c>
      <c r="D332" s="52">
        <v>0</v>
      </c>
      <c r="E332" s="5">
        <f t="shared" si="3"/>
        <v>0</v>
      </c>
    </row>
    <row r="333" spans="1:5" ht="21" hidden="1" outlineLevel="7">
      <c r="A333" s="46" t="s">
        <v>437</v>
      </c>
      <c r="B333" s="47" t="s">
        <v>438</v>
      </c>
      <c r="C333" s="48">
        <v>7000000</v>
      </c>
      <c r="D333" s="48">
        <v>0</v>
      </c>
      <c r="E333" s="5">
        <f t="shared" si="3"/>
        <v>0</v>
      </c>
    </row>
    <row r="334" spans="1:5" ht="21">
      <c r="A334" s="50" t="s">
        <v>439</v>
      </c>
      <c r="B334" s="51" t="s">
        <v>440</v>
      </c>
      <c r="C334" s="52">
        <v>2037230</v>
      </c>
      <c r="D334" s="52">
        <v>366000</v>
      </c>
      <c r="E334" s="5">
        <f t="shared" si="3"/>
        <v>0.17965570897738595</v>
      </c>
    </row>
    <row r="335" spans="1:5" ht="12.75" hidden="1">
      <c r="A335" s="54"/>
      <c r="B335" s="55" t="s">
        <v>621</v>
      </c>
      <c r="C335" s="56"/>
      <c r="D335" s="56"/>
      <c r="E335" s="5"/>
    </row>
    <row r="336" spans="1:5" ht="12.75" hidden="1">
      <c r="A336" s="57"/>
      <c r="B336" s="58" t="s">
        <v>622</v>
      </c>
      <c r="C336" s="59"/>
      <c r="D336" s="59"/>
      <c r="E336" s="9"/>
    </row>
    <row r="337" spans="1:5" ht="12.75" hidden="1">
      <c r="A337" s="57"/>
      <c r="B337" s="58" t="s">
        <v>623</v>
      </c>
      <c r="C337" s="59">
        <f>C341+C352</f>
        <v>1016692</v>
      </c>
      <c r="D337" s="59">
        <f>D341+D352</f>
        <v>0</v>
      </c>
      <c r="E337" s="9">
        <f>D337/C337</f>
        <v>0</v>
      </c>
    </row>
    <row r="338" spans="1:5" ht="12.75" hidden="1">
      <c r="A338" s="54"/>
      <c r="B338" s="55" t="s">
        <v>624</v>
      </c>
      <c r="C338" s="56">
        <f>C334-C336-C337</f>
        <v>1020538</v>
      </c>
      <c r="D338" s="56">
        <f>D334-D336-D337</f>
        <v>366000</v>
      </c>
      <c r="E338" s="60">
        <f>D338/C338</f>
        <v>0.35863436736309673</v>
      </c>
    </row>
    <row r="339" spans="1:5" ht="21" hidden="1" outlineLevel="1">
      <c r="A339" s="50" t="s">
        <v>441</v>
      </c>
      <c r="B339" s="51" t="s">
        <v>442</v>
      </c>
      <c r="C339" s="52">
        <v>1230000</v>
      </c>
      <c r="D339" s="52">
        <v>100000</v>
      </c>
      <c r="E339" s="5">
        <f t="shared" si="3"/>
        <v>0.08130081300813008</v>
      </c>
    </row>
    <row r="340" spans="1:5" ht="42" hidden="1" outlineLevel="7">
      <c r="A340" s="46" t="s">
        <v>443</v>
      </c>
      <c r="B340" s="49" t="s">
        <v>444</v>
      </c>
      <c r="C340" s="48">
        <v>235000</v>
      </c>
      <c r="D340" s="48">
        <v>100000</v>
      </c>
      <c r="E340" s="8">
        <f t="shared" si="3"/>
        <v>0.425531914893617</v>
      </c>
    </row>
    <row r="341" spans="1:5" ht="42" hidden="1" outlineLevel="7">
      <c r="A341" s="46" t="s">
        <v>445</v>
      </c>
      <c r="B341" s="49" t="s">
        <v>446</v>
      </c>
      <c r="C341" s="48">
        <v>900000</v>
      </c>
      <c r="D341" s="48">
        <v>0</v>
      </c>
      <c r="E341" s="9">
        <f t="shared" si="3"/>
        <v>0</v>
      </c>
    </row>
    <row r="342" spans="1:5" ht="42" hidden="1" outlineLevel="7">
      <c r="A342" s="46" t="s">
        <v>447</v>
      </c>
      <c r="B342" s="49" t="s">
        <v>446</v>
      </c>
      <c r="C342" s="48">
        <v>95000</v>
      </c>
      <c r="D342" s="48">
        <v>0</v>
      </c>
      <c r="E342" s="7">
        <f t="shared" si="3"/>
        <v>0</v>
      </c>
    </row>
    <row r="343" spans="1:5" ht="31.5" hidden="1" outlineLevel="1">
      <c r="A343" s="50" t="s">
        <v>448</v>
      </c>
      <c r="B343" s="51" t="s">
        <v>449</v>
      </c>
      <c r="C343" s="52">
        <v>807230</v>
      </c>
      <c r="D343" s="52">
        <v>266000</v>
      </c>
      <c r="E343" s="5">
        <f t="shared" si="3"/>
        <v>0.3295219454182823</v>
      </c>
    </row>
    <row r="344" spans="1:5" ht="12.75" hidden="1" outlineLevel="7">
      <c r="A344" s="46" t="s">
        <v>450</v>
      </c>
      <c r="B344" s="47" t="s">
        <v>451</v>
      </c>
      <c r="C344" s="48">
        <v>235000</v>
      </c>
      <c r="D344" s="48">
        <v>135000</v>
      </c>
      <c r="E344" s="8">
        <f t="shared" si="3"/>
        <v>0.574468085106383</v>
      </c>
    </row>
    <row r="345" spans="1:5" ht="42" hidden="1" outlineLevel="7">
      <c r="A345" s="46" t="s">
        <v>452</v>
      </c>
      <c r="B345" s="49" t="s">
        <v>453</v>
      </c>
      <c r="C345" s="48">
        <v>43000</v>
      </c>
      <c r="D345" s="48">
        <v>10000</v>
      </c>
      <c r="E345" s="9">
        <f t="shared" si="3"/>
        <v>0.23255813953488372</v>
      </c>
    </row>
    <row r="346" spans="1:5" ht="31.5" hidden="1" outlineLevel="7">
      <c r="A346" s="46" t="s">
        <v>454</v>
      </c>
      <c r="B346" s="47" t="s">
        <v>455</v>
      </c>
      <c r="C346" s="48">
        <v>98000</v>
      </c>
      <c r="D346" s="48">
        <v>49000</v>
      </c>
      <c r="E346" s="9">
        <f t="shared" si="3"/>
        <v>0.5</v>
      </c>
    </row>
    <row r="347" spans="1:5" ht="21" hidden="1" outlineLevel="7">
      <c r="A347" s="46" t="s">
        <v>456</v>
      </c>
      <c r="B347" s="47" t="s">
        <v>457</v>
      </c>
      <c r="C347" s="48">
        <v>36000</v>
      </c>
      <c r="D347" s="48">
        <v>12000</v>
      </c>
      <c r="E347" s="9">
        <f t="shared" si="3"/>
        <v>0.3333333333333333</v>
      </c>
    </row>
    <row r="348" spans="1:5" ht="31.5" hidden="1" outlineLevel="7">
      <c r="A348" s="46" t="s">
        <v>458</v>
      </c>
      <c r="B348" s="47" t="s">
        <v>459</v>
      </c>
      <c r="C348" s="48">
        <v>112000</v>
      </c>
      <c r="D348" s="48">
        <v>30000</v>
      </c>
      <c r="E348" s="9">
        <f t="shared" si="3"/>
        <v>0.26785714285714285</v>
      </c>
    </row>
    <row r="349" spans="1:5" ht="31.5" hidden="1" outlineLevel="7">
      <c r="A349" s="46" t="s">
        <v>460</v>
      </c>
      <c r="B349" s="47" t="s">
        <v>461</v>
      </c>
      <c r="C349" s="48">
        <v>43000</v>
      </c>
      <c r="D349" s="48">
        <v>10000</v>
      </c>
      <c r="E349" s="9">
        <f t="shared" si="3"/>
        <v>0.23255813953488372</v>
      </c>
    </row>
    <row r="350" spans="1:5" ht="21" hidden="1" outlineLevel="7">
      <c r="A350" s="46" t="s">
        <v>462</v>
      </c>
      <c r="B350" s="47" t="s">
        <v>463</v>
      </c>
      <c r="C350" s="48">
        <v>30000</v>
      </c>
      <c r="D350" s="48">
        <v>10000</v>
      </c>
      <c r="E350" s="9">
        <f t="shared" si="3"/>
        <v>0.3333333333333333</v>
      </c>
    </row>
    <row r="351" spans="1:5" ht="31.5" hidden="1" outlineLevel="7">
      <c r="A351" s="46" t="s">
        <v>464</v>
      </c>
      <c r="B351" s="47" t="s">
        <v>465</v>
      </c>
      <c r="C351" s="48">
        <v>43000</v>
      </c>
      <c r="D351" s="48">
        <v>10000</v>
      </c>
      <c r="E351" s="9">
        <f t="shared" si="3"/>
        <v>0.23255813953488372</v>
      </c>
    </row>
    <row r="352" spans="1:5" ht="21" hidden="1" outlineLevel="7">
      <c r="A352" s="46" t="s">
        <v>466</v>
      </c>
      <c r="B352" s="47" t="s">
        <v>467</v>
      </c>
      <c r="C352" s="48">
        <v>116692</v>
      </c>
      <c r="D352" s="48">
        <v>0</v>
      </c>
      <c r="E352" s="9">
        <f t="shared" si="3"/>
        <v>0</v>
      </c>
    </row>
    <row r="353" spans="1:5" ht="21" hidden="1" outlineLevel="7">
      <c r="A353" s="46" t="s">
        <v>468</v>
      </c>
      <c r="B353" s="47" t="s">
        <v>467</v>
      </c>
      <c r="C353" s="48">
        <v>50538</v>
      </c>
      <c r="D353" s="48">
        <v>0</v>
      </c>
      <c r="E353" s="7">
        <f t="shared" si="3"/>
        <v>0</v>
      </c>
    </row>
    <row r="354" spans="1:5" ht="21">
      <c r="A354" s="50" t="s">
        <v>469</v>
      </c>
      <c r="B354" s="51" t="s">
        <v>470</v>
      </c>
      <c r="C354" s="52">
        <v>162703648.63</v>
      </c>
      <c r="D354" s="52">
        <v>1526646.4</v>
      </c>
      <c r="E354" s="5">
        <f t="shared" si="3"/>
        <v>0.009382988106626333</v>
      </c>
    </row>
    <row r="355" spans="1:5" ht="12.75" hidden="1">
      <c r="A355" s="54"/>
      <c r="B355" s="55" t="s">
        <v>621</v>
      </c>
      <c r="C355" s="56"/>
      <c r="D355" s="56"/>
      <c r="E355" s="5"/>
    </row>
    <row r="356" spans="1:5" ht="12.75" hidden="1">
      <c r="A356" s="57"/>
      <c r="B356" s="58" t="s">
        <v>622</v>
      </c>
      <c r="C356" s="59"/>
      <c r="D356" s="59"/>
      <c r="E356" s="9"/>
    </row>
    <row r="357" spans="1:5" ht="12.75" hidden="1">
      <c r="A357" s="57"/>
      <c r="B357" s="58" t="s">
        <v>623</v>
      </c>
      <c r="C357" s="59">
        <f>C367+C383+C384+C385</f>
        <v>56665748</v>
      </c>
      <c r="D357" s="59">
        <f>D367+D383+D384+D385</f>
        <v>0</v>
      </c>
      <c r="E357" s="9">
        <f>D357/C357</f>
        <v>0</v>
      </c>
    </row>
    <row r="358" spans="1:5" ht="12.75" hidden="1">
      <c r="A358" s="54"/>
      <c r="B358" s="55" t="s">
        <v>624</v>
      </c>
      <c r="C358" s="56">
        <f>C354-C356-C357</f>
        <v>106037900.63</v>
      </c>
      <c r="D358" s="56">
        <f>D354-D356-D357</f>
        <v>1526646.4</v>
      </c>
      <c r="E358" s="60">
        <f>D358/C358</f>
        <v>0.014397176772925327</v>
      </c>
    </row>
    <row r="359" spans="1:5" ht="12.75" hidden="1" outlineLevel="1">
      <c r="A359" s="50" t="s">
        <v>471</v>
      </c>
      <c r="B359" s="51" t="s">
        <v>472</v>
      </c>
      <c r="C359" s="52">
        <v>131429402.18</v>
      </c>
      <c r="D359" s="52">
        <v>1326649.23</v>
      </c>
      <c r="E359" s="5">
        <f t="shared" si="3"/>
        <v>0.010094006424704562</v>
      </c>
    </row>
    <row r="360" spans="1:5" ht="31.5" hidden="1" outlineLevel="7">
      <c r="A360" s="46" t="s">
        <v>473</v>
      </c>
      <c r="B360" s="47" t="s">
        <v>474</v>
      </c>
      <c r="C360" s="48">
        <v>36895589.48</v>
      </c>
      <c r="D360" s="48">
        <v>0</v>
      </c>
      <c r="E360" s="8">
        <f t="shared" si="3"/>
        <v>0</v>
      </c>
    </row>
    <row r="361" spans="1:5" ht="21" hidden="1" outlineLevel="7">
      <c r="A361" s="46" t="s">
        <v>476</v>
      </c>
      <c r="B361" s="47" t="s">
        <v>477</v>
      </c>
      <c r="C361" s="48">
        <v>2892253.78</v>
      </c>
      <c r="D361" s="48">
        <v>0</v>
      </c>
      <c r="E361" s="9">
        <f t="shared" si="3"/>
        <v>0</v>
      </c>
    </row>
    <row r="362" spans="1:5" ht="21" hidden="1" outlineLevel="7">
      <c r="A362" s="46" t="s">
        <v>478</v>
      </c>
      <c r="B362" s="47" t="s">
        <v>479</v>
      </c>
      <c r="C362" s="48">
        <v>4179241.6</v>
      </c>
      <c r="D362" s="48">
        <v>95396.06</v>
      </c>
      <c r="E362" s="9">
        <f t="shared" si="3"/>
        <v>0.022826165398047337</v>
      </c>
    </row>
    <row r="363" spans="1:5" ht="21" hidden="1" outlineLevel="7">
      <c r="A363" s="46" t="s">
        <v>480</v>
      </c>
      <c r="B363" s="47" t="s">
        <v>481</v>
      </c>
      <c r="C363" s="48">
        <v>6283085.28</v>
      </c>
      <c r="D363" s="48">
        <v>0</v>
      </c>
      <c r="E363" s="9">
        <f aca="true" t="shared" si="4" ref="E363:E454">D363/C363</f>
        <v>0</v>
      </c>
    </row>
    <row r="364" spans="1:5" ht="21" hidden="1" outlineLevel="7">
      <c r="A364" s="46" t="s">
        <v>482</v>
      </c>
      <c r="B364" s="47" t="s">
        <v>483</v>
      </c>
      <c r="C364" s="48">
        <v>12503355.4</v>
      </c>
      <c r="D364" s="48">
        <v>1029824.7</v>
      </c>
      <c r="E364" s="9">
        <f t="shared" si="4"/>
        <v>0.08236386690247963</v>
      </c>
    </row>
    <row r="365" spans="1:5" ht="12.75" hidden="1" outlineLevel="7">
      <c r="A365" s="46" t="s">
        <v>484</v>
      </c>
      <c r="B365" s="47" t="s">
        <v>485</v>
      </c>
      <c r="C365" s="48">
        <v>4210451.39</v>
      </c>
      <c r="D365" s="48">
        <v>0</v>
      </c>
      <c r="E365" s="9">
        <f t="shared" si="4"/>
        <v>0</v>
      </c>
    </row>
    <row r="366" spans="1:5" ht="21" hidden="1" outlineLevel="7">
      <c r="A366" s="46" t="s">
        <v>486</v>
      </c>
      <c r="B366" s="47" t="s">
        <v>487</v>
      </c>
      <c r="C366" s="48">
        <v>21948</v>
      </c>
      <c r="D366" s="48">
        <v>0</v>
      </c>
      <c r="E366" s="9">
        <f t="shared" si="4"/>
        <v>0</v>
      </c>
    </row>
    <row r="367" spans="1:5" ht="21" hidden="1" outlineLevel="7">
      <c r="A367" s="46" t="s">
        <v>488</v>
      </c>
      <c r="B367" s="47" t="s">
        <v>489</v>
      </c>
      <c r="C367" s="48">
        <v>50110000</v>
      </c>
      <c r="D367" s="48">
        <v>0</v>
      </c>
      <c r="E367" s="9">
        <f t="shared" si="4"/>
        <v>0</v>
      </c>
    </row>
    <row r="368" spans="1:5" ht="31.5" hidden="1" outlineLevel="7">
      <c r="A368" s="46" t="s">
        <v>490</v>
      </c>
      <c r="B368" s="47" t="s">
        <v>491</v>
      </c>
      <c r="C368" s="48">
        <v>274768.41</v>
      </c>
      <c r="D368" s="48">
        <v>201428.47</v>
      </c>
      <c r="E368" s="9">
        <f t="shared" si="4"/>
        <v>0.733084527438944</v>
      </c>
    </row>
    <row r="369" spans="1:5" ht="31.5" hidden="1" outlineLevel="7">
      <c r="A369" s="46" t="s">
        <v>492</v>
      </c>
      <c r="B369" s="47" t="s">
        <v>475</v>
      </c>
      <c r="C369" s="48">
        <v>14058708.84</v>
      </c>
      <c r="D369" s="48">
        <v>0</v>
      </c>
      <c r="E369" s="7">
        <f t="shared" si="4"/>
        <v>0</v>
      </c>
    </row>
    <row r="370" spans="1:5" ht="21" hidden="1" outlineLevel="1">
      <c r="A370" s="50" t="s">
        <v>493</v>
      </c>
      <c r="B370" s="51" t="s">
        <v>494</v>
      </c>
      <c r="C370" s="52">
        <v>31274246.45</v>
      </c>
      <c r="D370" s="52">
        <v>199997.17</v>
      </c>
      <c r="E370" s="5">
        <f t="shared" si="4"/>
        <v>0.006394947687060898</v>
      </c>
    </row>
    <row r="371" spans="1:5" ht="12.75" hidden="1" outlineLevel="7">
      <c r="A371" s="46" t="s">
        <v>495</v>
      </c>
      <c r="B371" s="47" t="s">
        <v>496</v>
      </c>
      <c r="C371" s="48">
        <v>2410265.74</v>
      </c>
      <c r="D371" s="48">
        <v>0</v>
      </c>
      <c r="E371" s="8">
        <f t="shared" si="4"/>
        <v>0</v>
      </c>
    </row>
    <row r="372" spans="1:5" ht="12.75" hidden="1" outlineLevel="7">
      <c r="A372" s="46" t="s">
        <v>497</v>
      </c>
      <c r="B372" s="47" t="s">
        <v>498</v>
      </c>
      <c r="C372" s="48">
        <v>2177440.05</v>
      </c>
      <c r="D372" s="48">
        <v>199997.17</v>
      </c>
      <c r="E372" s="9">
        <f t="shared" si="4"/>
        <v>0.09184967916797528</v>
      </c>
    </row>
    <row r="373" spans="1:5" ht="21" hidden="1" outlineLevel="7">
      <c r="A373" s="46" t="s">
        <v>499</v>
      </c>
      <c r="B373" s="47" t="s">
        <v>500</v>
      </c>
      <c r="C373" s="48">
        <v>1000000</v>
      </c>
      <c r="D373" s="48">
        <v>0</v>
      </c>
      <c r="E373" s="9">
        <f t="shared" si="4"/>
        <v>0</v>
      </c>
    </row>
    <row r="374" spans="1:5" ht="21" hidden="1" outlineLevel="7">
      <c r="A374" s="46" t="s">
        <v>501</v>
      </c>
      <c r="B374" s="47" t="s">
        <v>502</v>
      </c>
      <c r="C374" s="48">
        <v>781730.53</v>
      </c>
      <c r="D374" s="48">
        <v>0</v>
      </c>
      <c r="E374" s="9">
        <f t="shared" si="4"/>
        <v>0</v>
      </c>
    </row>
    <row r="375" spans="1:5" ht="12.75" hidden="1" outlineLevel="7">
      <c r="A375" s="46" t="s">
        <v>503</v>
      </c>
      <c r="B375" s="47" t="s">
        <v>504</v>
      </c>
      <c r="C375" s="48">
        <v>1151241.14</v>
      </c>
      <c r="D375" s="48">
        <v>0</v>
      </c>
      <c r="E375" s="9">
        <f t="shared" si="4"/>
        <v>0</v>
      </c>
    </row>
    <row r="376" spans="1:5" ht="21" hidden="1" outlineLevel="7">
      <c r="A376" s="46" t="s">
        <v>505</v>
      </c>
      <c r="B376" s="47" t="s">
        <v>506</v>
      </c>
      <c r="C376" s="48">
        <v>1684493</v>
      </c>
      <c r="D376" s="48">
        <v>0</v>
      </c>
      <c r="E376" s="9">
        <f t="shared" si="4"/>
        <v>0</v>
      </c>
    </row>
    <row r="377" spans="1:5" ht="12.75" hidden="1" outlineLevel="7">
      <c r="A377" s="46" t="s">
        <v>507</v>
      </c>
      <c r="B377" s="47" t="s">
        <v>508</v>
      </c>
      <c r="C377" s="48">
        <v>341700</v>
      </c>
      <c r="D377" s="48">
        <v>0</v>
      </c>
      <c r="E377" s="9">
        <f t="shared" si="4"/>
        <v>0</v>
      </c>
    </row>
    <row r="378" spans="1:5" ht="21" hidden="1" outlineLevel="7">
      <c r="A378" s="46" t="s">
        <v>509</v>
      </c>
      <c r="B378" s="47" t="s">
        <v>510</v>
      </c>
      <c r="C378" s="48">
        <v>200000</v>
      </c>
      <c r="D378" s="48">
        <v>0</v>
      </c>
      <c r="E378" s="9">
        <f t="shared" si="4"/>
        <v>0</v>
      </c>
    </row>
    <row r="379" spans="1:5" ht="21" hidden="1" outlineLevel="7">
      <c r="A379" s="46" t="s">
        <v>511</v>
      </c>
      <c r="B379" s="47" t="s">
        <v>512</v>
      </c>
      <c r="C379" s="48">
        <v>291563</v>
      </c>
      <c r="D379" s="48">
        <v>0</v>
      </c>
      <c r="E379" s="9">
        <f t="shared" si="4"/>
        <v>0</v>
      </c>
    </row>
    <row r="380" spans="1:5" ht="12.75" hidden="1" outlineLevel="7">
      <c r="A380" s="46" t="s">
        <v>513</v>
      </c>
      <c r="B380" s="47" t="s">
        <v>514</v>
      </c>
      <c r="C380" s="48">
        <v>703870</v>
      </c>
      <c r="D380" s="48">
        <v>0</v>
      </c>
      <c r="E380" s="9">
        <f t="shared" si="4"/>
        <v>0</v>
      </c>
    </row>
    <row r="381" spans="1:5" ht="21" hidden="1" outlineLevel="7">
      <c r="A381" s="46" t="s">
        <v>515</v>
      </c>
      <c r="B381" s="47" t="s">
        <v>516</v>
      </c>
      <c r="C381" s="48">
        <v>300000</v>
      </c>
      <c r="D381" s="48">
        <v>0</v>
      </c>
      <c r="E381" s="9">
        <f t="shared" si="4"/>
        <v>0</v>
      </c>
    </row>
    <row r="382" spans="1:5" ht="12.75" hidden="1" outlineLevel="7">
      <c r="A382" s="46" t="s">
        <v>517</v>
      </c>
      <c r="B382" s="47" t="s">
        <v>518</v>
      </c>
      <c r="C382" s="48">
        <v>720449.99</v>
      </c>
      <c r="D382" s="48">
        <v>0</v>
      </c>
      <c r="E382" s="9">
        <f t="shared" si="4"/>
        <v>0</v>
      </c>
    </row>
    <row r="383" spans="1:5" ht="21" hidden="1" outlineLevel="7">
      <c r="A383" s="46" t="s">
        <v>519</v>
      </c>
      <c r="B383" s="47" t="s">
        <v>520</v>
      </c>
      <c r="C383" s="48">
        <v>988930</v>
      </c>
      <c r="D383" s="48">
        <v>0</v>
      </c>
      <c r="E383" s="9">
        <f t="shared" si="4"/>
        <v>0</v>
      </c>
    </row>
    <row r="384" spans="1:5" ht="21" hidden="1" outlineLevel="7">
      <c r="A384" s="46" t="s">
        <v>521</v>
      </c>
      <c r="B384" s="47" t="s">
        <v>522</v>
      </c>
      <c r="C384" s="48">
        <v>1408018</v>
      </c>
      <c r="D384" s="48">
        <v>0</v>
      </c>
      <c r="E384" s="9">
        <f t="shared" si="4"/>
        <v>0</v>
      </c>
    </row>
    <row r="385" spans="1:5" ht="12.75" hidden="1" outlineLevel="7">
      <c r="A385" s="46" t="s">
        <v>523</v>
      </c>
      <c r="B385" s="47" t="s">
        <v>524</v>
      </c>
      <c r="C385" s="48">
        <v>4158800</v>
      </c>
      <c r="D385" s="48">
        <v>0</v>
      </c>
      <c r="E385" s="9">
        <f t="shared" si="4"/>
        <v>0</v>
      </c>
    </row>
    <row r="386" spans="1:5" ht="52.5" hidden="1" outlineLevel="7">
      <c r="A386" s="46" t="s">
        <v>525</v>
      </c>
      <c r="B386" s="49" t="s">
        <v>526</v>
      </c>
      <c r="C386" s="48">
        <v>1192501.7</v>
      </c>
      <c r="D386" s="48">
        <v>0</v>
      </c>
      <c r="E386" s="9">
        <f t="shared" si="4"/>
        <v>0</v>
      </c>
    </row>
    <row r="387" spans="1:5" ht="42" hidden="1" outlineLevel="7">
      <c r="A387" s="46" t="s">
        <v>527</v>
      </c>
      <c r="B387" s="49" t="s">
        <v>528</v>
      </c>
      <c r="C387" s="48">
        <v>444587.28</v>
      </c>
      <c r="D387" s="48">
        <v>0</v>
      </c>
      <c r="E387" s="9">
        <f t="shared" si="4"/>
        <v>0</v>
      </c>
    </row>
    <row r="388" spans="1:5" ht="12.75" hidden="1" outlineLevel="7">
      <c r="A388" s="46" t="s">
        <v>529</v>
      </c>
      <c r="B388" s="47" t="s">
        <v>524</v>
      </c>
      <c r="C388" s="48">
        <v>7826390.8</v>
      </c>
      <c r="D388" s="48">
        <v>0</v>
      </c>
      <c r="E388" s="9">
        <f t="shared" si="4"/>
        <v>0</v>
      </c>
    </row>
    <row r="389" spans="1:5" ht="12.75" hidden="1" outlineLevel="7">
      <c r="A389" s="46" t="s">
        <v>530</v>
      </c>
      <c r="B389" s="47" t="s">
        <v>531</v>
      </c>
      <c r="C389" s="48">
        <v>3200000</v>
      </c>
      <c r="D389" s="48">
        <v>0</v>
      </c>
      <c r="E389" s="9">
        <f t="shared" si="4"/>
        <v>0</v>
      </c>
    </row>
    <row r="390" spans="1:5" ht="12.75" hidden="1" outlineLevel="7">
      <c r="A390" s="46" t="s">
        <v>532</v>
      </c>
      <c r="B390" s="47" t="s">
        <v>533</v>
      </c>
      <c r="C390" s="48">
        <v>292265.22</v>
      </c>
      <c r="D390" s="48">
        <v>0</v>
      </c>
      <c r="E390" s="7">
        <f t="shared" si="4"/>
        <v>0</v>
      </c>
    </row>
    <row r="391" spans="1:5" ht="21">
      <c r="A391" s="50" t="s">
        <v>534</v>
      </c>
      <c r="B391" s="51" t="s">
        <v>535</v>
      </c>
      <c r="C391" s="52">
        <v>9231205.03</v>
      </c>
      <c r="D391" s="52">
        <v>489639.5</v>
      </c>
      <c r="E391" s="5">
        <f t="shared" si="4"/>
        <v>0.05304177498048703</v>
      </c>
    </row>
    <row r="392" spans="1:5" ht="12.75" hidden="1">
      <c r="A392" s="54"/>
      <c r="B392" s="55" t="s">
        <v>621</v>
      </c>
      <c r="C392" s="56"/>
      <c r="D392" s="56"/>
      <c r="E392" s="5"/>
    </row>
    <row r="393" spans="1:5" ht="12.75" hidden="1">
      <c r="A393" s="57"/>
      <c r="B393" s="58" t="s">
        <v>622</v>
      </c>
      <c r="C393" s="59"/>
      <c r="D393" s="59"/>
      <c r="E393" s="9"/>
    </row>
    <row r="394" spans="1:5" ht="12.75" hidden="1">
      <c r="A394" s="57"/>
      <c r="B394" s="58" t="s">
        <v>623</v>
      </c>
      <c r="C394" s="59">
        <f>C398</f>
        <v>935000</v>
      </c>
      <c r="D394" s="59">
        <f>D398</f>
        <v>0</v>
      </c>
      <c r="E394" s="9">
        <f>D394/C394</f>
        <v>0</v>
      </c>
    </row>
    <row r="395" spans="1:5" ht="12.75" hidden="1">
      <c r="A395" s="54"/>
      <c r="B395" s="55" t="s">
        <v>624</v>
      </c>
      <c r="C395" s="56">
        <f>C391-C393-C394</f>
        <v>8296205.029999999</v>
      </c>
      <c r="D395" s="56">
        <f>D391-D393-D394</f>
        <v>489639.5</v>
      </c>
      <c r="E395" s="60">
        <f>D395/C395</f>
        <v>0.05901969614171891</v>
      </c>
    </row>
    <row r="396" spans="1:5" ht="21" hidden="1" outlineLevel="1">
      <c r="A396" s="50" t="s">
        <v>536</v>
      </c>
      <c r="B396" s="51" t="s">
        <v>537</v>
      </c>
      <c r="C396" s="52">
        <v>9231205.03</v>
      </c>
      <c r="D396" s="52">
        <v>489639.5</v>
      </c>
      <c r="E396" s="5">
        <f t="shared" si="4"/>
        <v>0.05304177498048703</v>
      </c>
    </row>
    <row r="397" spans="1:5" ht="12.75" hidden="1" outlineLevel="7">
      <c r="A397" s="46" t="s">
        <v>538</v>
      </c>
      <c r="B397" s="47" t="s">
        <v>539</v>
      </c>
      <c r="C397" s="48">
        <v>5856616.3</v>
      </c>
      <c r="D397" s="48">
        <v>37000</v>
      </c>
      <c r="E397" s="8">
        <f t="shared" si="4"/>
        <v>0.006317641126668995</v>
      </c>
    </row>
    <row r="398" spans="1:5" ht="12.75" hidden="1" outlineLevel="7">
      <c r="A398" s="46" t="s">
        <v>540</v>
      </c>
      <c r="B398" s="47" t="s">
        <v>541</v>
      </c>
      <c r="C398" s="48">
        <v>935000</v>
      </c>
      <c r="D398" s="48">
        <v>0</v>
      </c>
      <c r="E398" s="9">
        <f t="shared" si="4"/>
        <v>0</v>
      </c>
    </row>
    <row r="399" spans="1:5" ht="21" hidden="1" outlineLevel="7">
      <c r="A399" s="46" t="s">
        <v>542</v>
      </c>
      <c r="B399" s="47" t="s">
        <v>543</v>
      </c>
      <c r="C399" s="48">
        <v>1810558</v>
      </c>
      <c r="D399" s="48">
        <v>452639.5</v>
      </c>
      <c r="E399" s="9">
        <f t="shared" si="4"/>
        <v>0.25</v>
      </c>
    </row>
    <row r="400" spans="1:5" ht="12.75" hidden="1" outlineLevel="7">
      <c r="A400" s="46" t="s">
        <v>544</v>
      </c>
      <c r="B400" s="47" t="s">
        <v>541</v>
      </c>
      <c r="C400" s="48">
        <v>629030.73</v>
      </c>
      <c r="D400" s="48">
        <v>0</v>
      </c>
      <c r="E400" s="7">
        <f t="shared" si="4"/>
        <v>0</v>
      </c>
    </row>
    <row r="401" spans="1:5" ht="21">
      <c r="A401" s="50" t="s">
        <v>545</v>
      </c>
      <c r="B401" s="51" t="s">
        <v>546</v>
      </c>
      <c r="C401" s="52">
        <v>3300000</v>
      </c>
      <c r="D401" s="52">
        <v>0</v>
      </c>
      <c r="E401" s="5">
        <f t="shared" si="4"/>
        <v>0</v>
      </c>
    </row>
    <row r="402" spans="1:5" ht="21" outlineLevel="1">
      <c r="A402" s="50" t="s">
        <v>547</v>
      </c>
      <c r="B402" s="51" t="s">
        <v>548</v>
      </c>
      <c r="C402" s="52">
        <v>1295000</v>
      </c>
      <c r="D402" s="52">
        <v>0</v>
      </c>
      <c r="E402" s="5">
        <f t="shared" si="4"/>
        <v>0</v>
      </c>
    </row>
    <row r="403" spans="1:5" ht="12.75" hidden="1" outlineLevel="1">
      <c r="A403" s="54"/>
      <c r="B403" s="55" t="s">
        <v>621</v>
      </c>
      <c r="C403" s="56"/>
      <c r="D403" s="56"/>
      <c r="E403" s="5"/>
    </row>
    <row r="404" spans="1:5" ht="12.75" hidden="1" outlineLevel="1">
      <c r="A404" s="57"/>
      <c r="B404" s="58" t="s">
        <v>622</v>
      </c>
      <c r="C404" s="59"/>
      <c r="D404" s="59"/>
      <c r="E404" s="9"/>
    </row>
    <row r="405" spans="1:5" ht="12.75" hidden="1" outlineLevel="1">
      <c r="A405" s="57"/>
      <c r="B405" s="58" t="s">
        <v>623</v>
      </c>
      <c r="C405" s="59"/>
      <c r="D405" s="59"/>
      <c r="E405" s="9"/>
    </row>
    <row r="406" spans="1:5" ht="12.75" hidden="1" outlineLevel="1">
      <c r="A406" s="54"/>
      <c r="B406" s="55" t="s">
        <v>624</v>
      </c>
      <c r="C406" s="56">
        <f>C402-C404-C405</f>
        <v>1295000</v>
      </c>
      <c r="D406" s="56">
        <f>D402-D404-D405</f>
        <v>0</v>
      </c>
      <c r="E406" s="60">
        <f>D406/C406</f>
        <v>0</v>
      </c>
    </row>
    <row r="407" spans="1:5" ht="31.5" hidden="1" outlineLevel="2">
      <c r="A407" s="50" t="s">
        <v>549</v>
      </c>
      <c r="B407" s="51" t="s">
        <v>550</v>
      </c>
      <c r="C407" s="52">
        <v>1295000</v>
      </c>
      <c r="D407" s="52">
        <v>0</v>
      </c>
      <c r="E407" s="5">
        <f t="shared" si="4"/>
        <v>0</v>
      </c>
    </row>
    <row r="408" spans="1:5" ht="21" hidden="1" outlineLevel="7">
      <c r="A408" s="46" t="s">
        <v>551</v>
      </c>
      <c r="B408" s="47" t="s">
        <v>552</v>
      </c>
      <c r="C408" s="48">
        <v>1295000</v>
      </c>
      <c r="D408" s="48">
        <v>0</v>
      </c>
      <c r="E408" s="5">
        <f t="shared" si="4"/>
        <v>0</v>
      </c>
    </row>
    <row r="409" spans="1:5" ht="21" hidden="1" outlineLevel="1">
      <c r="A409" s="50" t="s">
        <v>553</v>
      </c>
      <c r="B409" s="51" t="s">
        <v>554</v>
      </c>
      <c r="C409" s="52">
        <v>670000</v>
      </c>
      <c r="D409" s="52">
        <v>0</v>
      </c>
      <c r="E409" s="5">
        <f t="shared" si="4"/>
        <v>0</v>
      </c>
    </row>
    <row r="410" spans="1:5" ht="12.75" hidden="1" outlineLevel="1">
      <c r="A410" s="54"/>
      <c r="B410" s="55" t="s">
        <v>621</v>
      </c>
      <c r="C410" s="56"/>
      <c r="D410" s="56"/>
      <c r="E410" s="5"/>
    </row>
    <row r="411" spans="1:5" ht="12.75" hidden="1" outlineLevel="1">
      <c r="A411" s="57"/>
      <c r="B411" s="58" t="s">
        <v>622</v>
      </c>
      <c r="C411" s="59"/>
      <c r="D411" s="59"/>
      <c r="E411" s="9"/>
    </row>
    <row r="412" spans="1:5" ht="12.75" hidden="1" outlineLevel="1">
      <c r="A412" s="57"/>
      <c r="B412" s="58" t="s">
        <v>623</v>
      </c>
      <c r="C412" s="59"/>
      <c r="D412" s="59"/>
      <c r="E412" s="9"/>
    </row>
    <row r="413" spans="1:5" ht="12.75" hidden="1" outlineLevel="1">
      <c r="A413" s="54"/>
      <c r="B413" s="55" t="s">
        <v>624</v>
      </c>
      <c r="C413" s="56">
        <f>C409-C411-C412</f>
        <v>670000</v>
      </c>
      <c r="D413" s="56">
        <f>D409-D411-D412</f>
        <v>0</v>
      </c>
      <c r="E413" s="60">
        <f>D413/C413</f>
        <v>0</v>
      </c>
    </row>
    <row r="414" spans="1:5" ht="31.5" hidden="1" outlineLevel="2">
      <c r="A414" s="50" t="s">
        <v>555</v>
      </c>
      <c r="B414" s="51" t="s">
        <v>556</v>
      </c>
      <c r="C414" s="52">
        <v>670000</v>
      </c>
      <c r="D414" s="52">
        <v>0</v>
      </c>
      <c r="E414" s="5">
        <f t="shared" si="4"/>
        <v>0</v>
      </c>
    </row>
    <row r="415" spans="1:5" ht="31.5" hidden="1" outlineLevel="7">
      <c r="A415" s="46" t="s">
        <v>557</v>
      </c>
      <c r="B415" s="47" t="s">
        <v>558</v>
      </c>
      <c r="C415" s="48">
        <v>670000</v>
      </c>
      <c r="D415" s="48">
        <v>0</v>
      </c>
      <c r="E415" s="5">
        <f t="shared" si="4"/>
        <v>0</v>
      </c>
    </row>
    <row r="416" spans="1:5" ht="21" hidden="1" outlineLevel="1">
      <c r="A416" s="50" t="s">
        <v>559</v>
      </c>
      <c r="B416" s="51" t="s">
        <v>560</v>
      </c>
      <c r="C416" s="52">
        <v>150000</v>
      </c>
      <c r="D416" s="52">
        <v>0</v>
      </c>
      <c r="E416" s="5">
        <f t="shared" si="4"/>
        <v>0</v>
      </c>
    </row>
    <row r="417" spans="1:5" ht="12.75" hidden="1" outlineLevel="1">
      <c r="A417" s="54"/>
      <c r="B417" s="55" t="s">
        <v>621</v>
      </c>
      <c r="C417" s="56"/>
      <c r="D417" s="56"/>
      <c r="E417" s="5"/>
    </row>
    <row r="418" spans="1:5" ht="12.75" hidden="1" outlineLevel="1">
      <c r="A418" s="57"/>
      <c r="B418" s="58" t="s">
        <v>622</v>
      </c>
      <c r="C418" s="59"/>
      <c r="D418" s="59"/>
      <c r="E418" s="9"/>
    </row>
    <row r="419" spans="1:5" ht="12.75" hidden="1" outlineLevel="1">
      <c r="A419" s="57"/>
      <c r="B419" s="58" t="s">
        <v>623</v>
      </c>
      <c r="C419" s="59"/>
      <c r="D419" s="59"/>
      <c r="E419" s="9"/>
    </row>
    <row r="420" spans="1:5" ht="12.75" hidden="1" outlineLevel="1">
      <c r="A420" s="54"/>
      <c r="B420" s="55" t="s">
        <v>624</v>
      </c>
      <c r="C420" s="56">
        <f>C416-C418-C419</f>
        <v>150000</v>
      </c>
      <c r="D420" s="56">
        <f>D416-D418-D419</f>
        <v>0</v>
      </c>
      <c r="E420" s="60">
        <f>D420/C420</f>
        <v>0</v>
      </c>
    </row>
    <row r="421" spans="1:5" ht="31.5" hidden="1" outlineLevel="2">
      <c r="A421" s="50" t="s">
        <v>561</v>
      </c>
      <c r="B421" s="51" t="s">
        <v>562</v>
      </c>
      <c r="C421" s="52">
        <v>150000</v>
      </c>
      <c r="D421" s="52">
        <v>0</v>
      </c>
      <c r="E421" s="5">
        <f t="shared" si="4"/>
        <v>0</v>
      </c>
    </row>
    <row r="422" spans="1:5" ht="31.5" hidden="1" outlineLevel="7">
      <c r="A422" s="46" t="s">
        <v>563</v>
      </c>
      <c r="B422" s="47" t="s">
        <v>564</v>
      </c>
      <c r="C422" s="48">
        <v>150000</v>
      </c>
      <c r="D422" s="48">
        <v>0</v>
      </c>
      <c r="E422" s="5">
        <f t="shared" si="4"/>
        <v>0</v>
      </c>
    </row>
    <row r="423" spans="1:5" ht="12.75" hidden="1" outlineLevel="1">
      <c r="A423" s="50" t="s">
        <v>565</v>
      </c>
      <c r="B423" s="51" t="s">
        <v>566</v>
      </c>
      <c r="C423" s="52">
        <v>1185000</v>
      </c>
      <c r="D423" s="52">
        <v>0</v>
      </c>
      <c r="E423" s="5">
        <f t="shared" si="4"/>
        <v>0</v>
      </c>
    </row>
    <row r="424" spans="1:5" ht="12.75" hidden="1" outlineLevel="1">
      <c r="A424" s="54"/>
      <c r="B424" s="55" t="s">
        <v>621</v>
      </c>
      <c r="C424" s="56"/>
      <c r="D424" s="56"/>
      <c r="E424" s="5"/>
    </row>
    <row r="425" spans="1:5" ht="12.75" hidden="1" outlineLevel="1">
      <c r="A425" s="57"/>
      <c r="B425" s="58" t="s">
        <v>622</v>
      </c>
      <c r="C425" s="59"/>
      <c r="D425" s="59"/>
      <c r="E425" s="9"/>
    </row>
    <row r="426" spans="1:5" ht="12.75" hidden="1" outlineLevel="1">
      <c r="A426" s="57"/>
      <c r="B426" s="58" t="s">
        <v>623</v>
      </c>
      <c r="C426" s="59"/>
      <c r="D426" s="59"/>
      <c r="E426" s="9"/>
    </row>
    <row r="427" spans="1:5" ht="12.75" hidden="1" outlineLevel="1">
      <c r="A427" s="54"/>
      <c r="B427" s="55" t="s">
        <v>624</v>
      </c>
      <c r="C427" s="56">
        <f>C423-C425-C426</f>
        <v>1185000</v>
      </c>
      <c r="D427" s="56">
        <f>D423-D425-D426</f>
        <v>0</v>
      </c>
      <c r="E427" s="60">
        <f>D427/C427</f>
        <v>0</v>
      </c>
    </row>
    <row r="428" spans="1:5" ht="21" hidden="1" outlineLevel="2">
      <c r="A428" s="50" t="s">
        <v>567</v>
      </c>
      <c r="B428" s="51" t="s">
        <v>625</v>
      </c>
      <c r="C428" s="52">
        <v>1185000</v>
      </c>
      <c r="D428" s="52">
        <v>0</v>
      </c>
      <c r="E428" s="5">
        <f t="shared" si="4"/>
        <v>0</v>
      </c>
    </row>
    <row r="429" spans="1:5" ht="21" hidden="1" outlineLevel="7">
      <c r="A429" s="46" t="s">
        <v>568</v>
      </c>
      <c r="B429" s="47" t="s">
        <v>569</v>
      </c>
      <c r="C429" s="48">
        <v>1185000</v>
      </c>
      <c r="D429" s="48">
        <v>0</v>
      </c>
      <c r="E429" s="5">
        <f t="shared" si="4"/>
        <v>0</v>
      </c>
    </row>
    <row r="430" spans="1:5" ht="21">
      <c r="A430" s="50" t="s">
        <v>570</v>
      </c>
      <c r="B430" s="51" t="s">
        <v>571</v>
      </c>
      <c r="C430" s="52">
        <v>117284003.55</v>
      </c>
      <c r="D430" s="52">
        <v>26969145</v>
      </c>
      <c r="E430" s="5">
        <f t="shared" si="4"/>
        <v>0.22994734306202835</v>
      </c>
    </row>
    <row r="431" spans="1:5" ht="12.75" hidden="1">
      <c r="A431" s="54"/>
      <c r="B431" s="55" t="s">
        <v>621</v>
      </c>
      <c r="C431" s="56"/>
      <c r="D431" s="56"/>
      <c r="E431" s="5"/>
    </row>
    <row r="432" spans="1:5" ht="12.75" hidden="1">
      <c r="A432" s="57"/>
      <c r="B432" s="58" t="s">
        <v>622</v>
      </c>
      <c r="C432" s="59"/>
      <c r="D432" s="59"/>
      <c r="E432" s="9"/>
    </row>
    <row r="433" spans="1:5" ht="12.75" hidden="1">
      <c r="A433" s="57"/>
      <c r="B433" s="58" t="s">
        <v>623</v>
      </c>
      <c r="C433" s="59">
        <f>C438</f>
        <v>86280600</v>
      </c>
      <c r="D433" s="59">
        <f>D438</f>
        <v>17256120</v>
      </c>
      <c r="E433" s="9">
        <f>D433/C433</f>
        <v>0.2</v>
      </c>
    </row>
    <row r="434" spans="1:5" ht="12.75" hidden="1">
      <c r="A434" s="54"/>
      <c r="B434" s="55" t="s">
        <v>624</v>
      </c>
      <c r="C434" s="56">
        <f>C430-C432-C433</f>
        <v>31003403.549999997</v>
      </c>
      <c r="D434" s="56">
        <f>D430-D432-D433</f>
        <v>9713025</v>
      </c>
      <c r="E434" s="60">
        <f>D434/C434</f>
        <v>0.3132889904921423</v>
      </c>
    </row>
    <row r="435" spans="1:5" ht="21" hidden="1" outlineLevel="1">
      <c r="A435" s="50" t="s">
        <v>572</v>
      </c>
      <c r="B435" s="51" t="s">
        <v>573</v>
      </c>
      <c r="C435" s="52">
        <v>29325700</v>
      </c>
      <c r="D435" s="52">
        <v>9713025</v>
      </c>
      <c r="E435" s="5">
        <f t="shared" si="4"/>
        <v>0.3312120426792881</v>
      </c>
    </row>
    <row r="436" spans="1:5" ht="12.75" hidden="1" outlineLevel="7">
      <c r="A436" s="46" t="s">
        <v>574</v>
      </c>
      <c r="B436" s="47" t="s">
        <v>575</v>
      </c>
      <c r="C436" s="48">
        <v>29325700</v>
      </c>
      <c r="D436" s="48">
        <v>9713025</v>
      </c>
      <c r="E436" s="5">
        <f t="shared" si="4"/>
        <v>0.3312120426792881</v>
      </c>
    </row>
    <row r="437" spans="1:5" ht="21" hidden="1" outlineLevel="1">
      <c r="A437" s="50" t="s">
        <v>576</v>
      </c>
      <c r="B437" s="51" t="s">
        <v>577</v>
      </c>
      <c r="C437" s="52">
        <v>86280600</v>
      </c>
      <c r="D437" s="52">
        <v>17256120</v>
      </c>
      <c r="E437" s="5">
        <f t="shared" si="4"/>
        <v>0.2</v>
      </c>
    </row>
    <row r="438" spans="1:5" ht="21" hidden="1" outlineLevel="7">
      <c r="A438" s="46" t="s">
        <v>578</v>
      </c>
      <c r="B438" s="47" t="s">
        <v>579</v>
      </c>
      <c r="C438" s="48">
        <v>86280600</v>
      </c>
      <c r="D438" s="48">
        <v>17256120</v>
      </c>
      <c r="E438" s="5">
        <f t="shared" si="4"/>
        <v>0.2</v>
      </c>
    </row>
    <row r="439" spans="1:5" ht="31.5" hidden="1" outlineLevel="1">
      <c r="A439" s="50" t="s">
        <v>580</v>
      </c>
      <c r="B439" s="51" t="s">
        <v>581</v>
      </c>
      <c r="C439" s="52">
        <v>677703.55</v>
      </c>
      <c r="D439" s="52">
        <v>0</v>
      </c>
      <c r="E439" s="5">
        <f t="shared" si="4"/>
        <v>0</v>
      </c>
    </row>
    <row r="440" spans="1:5" ht="12.75" hidden="1" outlineLevel="7">
      <c r="A440" s="46" t="s">
        <v>582</v>
      </c>
      <c r="B440" s="47" t="s">
        <v>583</v>
      </c>
      <c r="C440" s="48">
        <v>609933.19</v>
      </c>
      <c r="D440" s="48">
        <v>0</v>
      </c>
      <c r="E440" s="5">
        <f t="shared" si="4"/>
        <v>0</v>
      </c>
    </row>
    <row r="441" spans="1:5" ht="12.75" hidden="1" outlineLevel="7">
      <c r="A441" s="46" t="s">
        <v>584</v>
      </c>
      <c r="B441" s="47" t="s">
        <v>583</v>
      </c>
      <c r="C441" s="48">
        <v>67770.36</v>
      </c>
      <c r="D441" s="48">
        <v>0</v>
      </c>
      <c r="E441" s="7">
        <f t="shared" si="4"/>
        <v>0</v>
      </c>
    </row>
    <row r="442" spans="1:5" ht="12.75" hidden="1" outlineLevel="1">
      <c r="A442" s="50" t="s">
        <v>585</v>
      </c>
      <c r="B442" s="51" t="s">
        <v>586</v>
      </c>
      <c r="C442" s="52">
        <v>1000000</v>
      </c>
      <c r="D442" s="52">
        <v>0</v>
      </c>
      <c r="E442" s="5">
        <f t="shared" si="4"/>
        <v>0</v>
      </c>
    </row>
    <row r="443" spans="1:5" ht="12.75" hidden="1" outlineLevel="7">
      <c r="A443" s="46" t="s">
        <v>587</v>
      </c>
      <c r="B443" s="47" t="s">
        <v>588</v>
      </c>
      <c r="C443" s="48">
        <v>1000000</v>
      </c>
      <c r="D443" s="48">
        <v>0</v>
      </c>
      <c r="E443" s="5">
        <f t="shared" si="4"/>
        <v>0</v>
      </c>
    </row>
    <row r="444" spans="1:5" ht="31.5">
      <c r="A444" s="50" t="s">
        <v>589</v>
      </c>
      <c r="B444" s="51" t="s">
        <v>590</v>
      </c>
      <c r="C444" s="52">
        <v>1826473</v>
      </c>
      <c r="D444" s="52">
        <v>134608.32</v>
      </c>
      <c r="E444" s="5">
        <f t="shared" si="4"/>
        <v>0.07369849978619997</v>
      </c>
    </row>
    <row r="445" spans="1:5" ht="12.75" hidden="1">
      <c r="A445" s="54"/>
      <c r="B445" s="55" t="s">
        <v>621</v>
      </c>
      <c r="C445" s="56"/>
      <c r="D445" s="56"/>
      <c r="E445" s="5"/>
    </row>
    <row r="446" spans="1:5" ht="12.75" hidden="1">
      <c r="A446" s="57"/>
      <c r="B446" s="58" t="s">
        <v>622</v>
      </c>
      <c r="C446" s="59"/>
      <c r="D446" s="59"/>
      <c r="E446" s="9"/>
    </row>
    <row r="447" spans="1:5" ht="12.75" hidden="1">
      <c r="A447" s="57"/>
      <c r="B447" s="58" t="s">
        <v>623</v>
      </c>
      <c r="C447" s="59"/>
      <c r="D447" s="59"/>
      <c r="E447" s="9"/>
    </row>
    <row r="448" spans="1:5" ht="12.75" hidden="1">
      <c r="A448" s="54"/>
      <c r="B448" s="55" t="s">
        <v>624</v>
      </c>
      <c r="C448" s="56">
        <f>C444-C446-C447</f>
        <v>1826473</v>
      </c>
      <c r="D448" s="56">
        <f>D444-D446-D447</f>
        <v>134608.32</v>
      </c>
      <c r="E448" s="60">
        <f>D448/C448</f>
        <v>0.07369849978619997</v>
      </c>
    </row>
    <row r="449" spans="1:5" ht="21" hidden="1" outlineLevel="1">
      <c r="A449" s="50" t="s">
        <v>591</v>
      </c>
      <c r="B449" s="51" t="s">
        <v>592</v>
      </c>
      <c r="C449" s="52">
        <v>101792</v>
      </c>
      <c r="D449" s="52">
        <v>0</v>
      </c>
      <c r="E449" s="5">
        <f t="shared" si="4"/>
        <v>0</v>
      </c>
    </row>
    <row r="450" spans="1:5" ht="21" hidden="1" outlineLevel="7">
      <c r="A450" s="46" t="s">
        <v>593</v>
      </c>
      <c r="B450" s="47" t="s">
        <v>594</v>
      </c>
      <c r="C450" s="48">
        <v>101792</v>
      </c>
      <c r="D450" s="48">
        <v>0</v>
      </c>
      <c r="E450" s="5">
        <f t="shared" si="4"/>
        <v>0</v>
      </c>
    </row>
    <row r="451" spans="1:5" ht="21" hidden="1" outlineLevel="1">
      <c r="A451" s="50" t="s">
        <v>595</v>
      </c>
      <c r="B451" s="51" t="s">
        <v>596</v>
      </c>
      <c r="C451" s="52">
        <v>11808</v>
      </c>
      <c r="D451" s="52">
        <v>0</v>
      </c>
      <c r="E451" s="5">
        <f t="shared" si="4"/>
        <v>0</v>
      </c>
    </row>
    <row r="452" spans="1:5" ht="12.75" hidden="1" outlineLevel="7">
      <c r="A452" s="46" t="s">
        <v>597</v>
      </c>
      <c r="B452" s="47" t="s">
        <v>598</v>
      </c>
      <c r="C452" s="48">
        <v>11808</v>
      </c>
      <c r="D452" s="48">
        <v>0</v>
      </c>
      <c r="E452" s="5">
        <f t="shared" si="4"/>
        <v>0</v>
      </c>
    </row>
    <row r="453" spans="1:5" ht="21" hidden="1" outlineLevel="1">
      <c r="A453" s="50" t="s">
        <v>599</v>
      </c>
      <c r="B453" s="51" t="s">
        <v>600</v>
      </c>
      <c r="C453" s="52">
        <v>326500</v>
      </c>
      <c r="D453" s="52">
        <v>0</v>
      </c>
      <c r="E453" s="5">
        <f t="shared" si="4"/>
        <v>0</v>
      </c>
    </row>
    <row r="454" spans="1:5" ht="21" hidden="1" outlineLevel="7">
      <c r="A454" s="46" t="s">
        <v>601</v>
      </c>
      <c r="B454" s="47" t="s">
        <v>602</v>
      </c>
      <c r="C454" s="48">
        <v>326500</v>
      </c>
      <c r="D454" s="48">
        <v>0</v>
      </c>
      <c r="E454" s="5">
        <f t="shared" si="4"/>
        <v>0</v>
      </c>
    </row>
    <row r="455" spans="1:5" ht="12.75" hidden="1" outlineLevel="1">
      <c r="A455" s="50" t="s">
        <v>603</v>
      </c>
      <c r="B455" s="51" t="s">
        <v>604</v>
      </c>
      <c r="C455" s="52">
        <v>200000</v>
      </c>
      <c r="D455" s="52">
        <v>0</v>
      </c>
      <c r="E455" s="5">
        <f aca="true" t="shared" si="5" ref="E455:E463">D455/C455</f>
        <v>0</v>
      </c>
    </row>
    <row r="456" spans="1:5" ht="21" hidden="1" outlineLevel="7">
      <c r="A456" s="46" t="s">
        <v>605</v>
      </c>
      <c r="B456" s="47" t="s">
        <v>606</v>
      </c>
      <c r="C456" s="48">
        <v>200000</v>
      </c>
      <c r="D456" s="48">
        <v>0</v>
      </c>
      <c r="E456" s="5">
        <f t="shared" si="5"/>
        <v>0</v>
      </c>
    </row>
    <row r="457" spans="1:5" ht="12.75" hidden="1" outlineLevel="1">
      <c r="A457" s="50" t="s">
        <v>607</v>
      </c>
      <c r="B457" s="51" t="s">
        <v>608</v>
      </c>
      <c r="C457" s="52">
        <v>251393</v>
      </c>
      <c r="D457" s="52">
        <v>0</v>
      </c>
      <c r="E457" s="5">
        <f t="shared" si="5"/>
        <v>0</v>
      </c>
    </row>
    <row r="458" spans="1:5" ht="12.75" hidden="1" outlineLevel="7">
      <c r="A458" s="46" t="s">
        <v>609</v>
      </c>
      <c r="B458" s="47" t="s">
        <v>610</v>
      </c>
      <c r="C458" s="48">
        <v>251393</v>
      </c>
      <c r="D458" s="48">
        <v>0</v>
      </c>
      <c r="E458" s="5">
        <f t="shared" si="5"/>
        <v>0</v>
      </c>
    </row>
    <row r="459" spans="1:5" ht="12.75" hidden="1" outlineLevel="1">
      <c r="A459" s="50" t="s">
        <v>611</v>
      </c>
      <c r="B459" s="51" t="s">
        <v>612</v>
      </c>
      <c r="C459" s="52">
        <v>5100</v>
      </c>
      <c r="D459" s="52">
        <v>1275</v>
      </c>
      <c r="E459" s="5">
        <f t="shared" si="5"/>
        <v>0.25</v>
      </c>
    </row>
    <row r="460" spans="1:5" ht="12.75" hidden="1" outlineLevel="7">
      <c r="A460" s="46" t="s">
        <v>613</v>
      </c>
      <c r="B460" s="47" t="s">
        <v>614</v>
      </c>
      <c r="C460" s="48">
        <v>5100</v>
      </c>
      <c r="D460" s="48">
        <v>1275</v>
      </c>
      <c r="E460" s="5">
        <f t="shared" si="5"/>
        <v>0.25</v>
      </c>
    </row>
    <row r="461" spans="1:5" ht="21" hidden="1" outlineLevel="1">
      <c r="A461" s="50" t="s">
        <v>615</v>
      </c>
      <c r="B461" s="51" t="s">
        <v>616</v>
      </c>
      <c r="C461" s="52">
        <v>929880</v>
      </c>
      <c r="D461" s="52">
        <v>133333.32</v>
      </c>
      <c r="E461" s="5">
        <f t="shared" si="5"/>
        <v>0.1433876629242483</v>
      </c>
    </row>
    <row r="462" spans="1:5" ht="21" hidden="1" outlineLevel="7">
      <c r="A462" s="46" t="s">
        <v>617</v>
      </c>
      <c r="B462" s="47" t="s">
        <v>618</v>
      </c>
      <c r="C462" s="48">
        <v>929880</v>
      </c>
      <c r="D462" s="48">
        <v>133333.32</v>
      </c>
      <c r="E462" s="5">
        <f t="shared" si="5"/>
        <v>0.1433876629242483</v>
      </c>
    </row>
    <row r="463" spans="1:5" ht="12.75" customHeight="1">
      <c r="A463" s="64" t="s">
        <v>1</v>
      </c>
      <c r="B463" s="65"/>
      <c r="C463" s="66">
        <v>2023303844.06</v>
      </c>
      <c r="D463" s="66">
        <v>413405419.37</v>
      </c>
      <c r="E463" s="53">
        <f t="shared" si="5"/>
        <v>0.20432196606736674</v>
      </c>
    </row>
  </sheetData>
  <sheetProtection/>
  <mergeCells count="2">
    <mergeCell ref="A3:E3"/>
    <mergeCell ref="A4:E4"/>
  </mergeCells>
  <printOptions/>
  <pageMargins left="0" right="0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rep:2.41.2.85</dc:description>
  <cp:lastModifiedBy>Татьяна Б. Лагачина</cp:lastModifiedBy>
  <cp:lastPrinted>2017-04-07T11:53:44Z</cp:lastPrinted>
  <dcterms:created xsi:type="dcterms:W3CDTF">2017-04-07T08:39:29Z</dcterms:created>
  <dcterms:modified xsi:type="dcterms:W3CDTF">2017-10-18T11:43:50Z</dcterms:modified>
  <cp:category/>
  <cp:version/>
  <cp:contentType/>
  <cp:contentStatus/>
</cp:coreProperties>
</file>