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4940" windowHeight="903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Бюджет!$A$16:$G$16</definedName>
  </definedNames>
  <calcPr calcId="145621"/>
</workbook>
</file>

<file path=xl/calcChain.xml><?xml version="1.0" encoding="utf-8"?>
<calcChain xmlns="http://schemas.openxmlformats.org/spreadsheetml/2006/main">
  <c r="E218" i="1" l="1"/>
  <c r="E137" i="1"/>
  <c r="E92" i="1"/>
  <c r="E25" i="1"/>
  <c r="E382" i="1"/>
  <c r="E381" i="1"/>
  <c r="E360" i="1"/>
  <c r="E359" i="1"/>
  <c r="E358" i="1"/>
  <c r="E357" i="1"/>
  <c r="E356" i="1"/>
  <c r="E355" i="1"/>
  <c r="E354" i="1"/>
  <c r="E337" i="1"/>
  <c r="E336" i="1"/>
  <c r="E335" i="1"/>
  <c r="E334" i="1"/>
  <c r="E333" i="1"/>
  <c r="E332" i="1"/>
  <c r="E331" i="1"/>
  <c r="E346" i="1"/>
  <c r="E347" i="1"/>
  <c r="E345" i="1"/>
  <c r="E344" i="1"/>
  <c r="E343" i="1"/>
  <c r="E342" i="1"/>
  <c r="E341" i="1"/>
  <c r="E340" i="1"/>
  <c r="E339" i="1"/>
  <c r="E317" i="1"/>
  <c r="E312" i="1"/>
  <c r="E313" i="1"/>
  <c r="E314" i="1"/>
  <c r="E315" i="1"/>
  <c r="E316" i="1"/>
  <c r="E311" i="1"/>
  <c r="E310" i="1"/>
  <c r="E309" i="1"/>
  <c r="E279" i="1"/>
  <c r="E278" i="1"/>
  <c r="E277" i="1"/>
  <c r="E267" i="1"/>
  <c r="E268" i="1"/>
  <c r="E266" i="1"/>
  <c r="E257" i="1"/>
  <c r="E256" i="1"/>
  <c r="E254" i="1"/>
  <c r="E253" i="1"/>
  <c r="E248" i="1"/>
  <c r="E247" i="1"/>
  <c r="E249" i="1"/>
  <c r="E246" i="1"/>
  <c r="E238" i="1"/>
  <c r="E237" i="1"/>
  <c r="E197" i="1"/>
  <c r="E196" i="1"/>
  <c r="E184" i="1"/>
  <c r="E183" i="1"/>
  <c r="E176" i="1"/>
  <c r="E175" i="1"/>
  <c r="E165" i="1"/>
  <c r="E164" i="1"/>
  <c r="E163" i="1"/>
  <c r="E162" i="1"/>
  <c r="E161" i="1"/>
  <c r="E160" i="1"/>
  <c r="E151" i="1"/>
  <c r="E152" i="1"/>
  <c r="E149" i="1"/>
  <c r="E148" i="1"/>
  <c r="E147" i="1"/>
  <c r="E146" i="1"/>
  <c r="E145" i="1"/>
  <c r="E144" i="1"/>
  <c r="E143" i="1"/>
  <c r="E142" i="1"/>
  <c r="E141" i="1"/>
  <c r="E134" i="1"/>
  <c r="E133" i="1"/>
  <c r="E132" i="1"/>
  <c r="E131" i="1"/>
  <c r="E130" i="1"/>
  <c r="E129" i="1"/>
  <c r="E128" i="1"/>
  <c r="E127" i="1"/>
  <c r="E105" i="1"/>
  <c r="E104" i="1"/>
  <c r="E118" i="1"/>
  <c r="E117" i="1"/>
  <c r="E116" i="1"/>
  <c r="E115" i="1"/>
  <c r="E114" i="1"/>
  <c r="E113" i="1"/>
  <c r="E112" i="1"/>
  <c r="E102" i="1"/>
  <c r="E101" i="1"/>
  <c r="E100" i="1"/>
  <c r="E98" i="1"/>
  <c r="E97" i="1"/>
  <c r="E96" i="1"/>
  <c r="E87" i="1"/>
  <c r="E86" i="1"/>
  <c r="E85" i="1"/>
  <c r="E84" i="1"/>
  <c r="E83" i="1"/>
  <c r="E82" i="1"/>
  <c r="E73" i="1"/>
  <c r="E71" i="1"/>
  <c r="E72" i="1"/>
  <c r="E70" i="1"/>
  <c r="E69" i="1"/>
  <c r="E68" i="1"/>
  <c r="E66" i="1"/>
  <c r="E65" i="1"/>
  <c r="E64" i="1"/>
  <c r="E53" i="1"/>
  <c r="E52" i="1"/>
  <c r="E50" i="1"/>
  <c r="E49" i="1"/>
  <c r="E48" i="1"/>
  <c r="E41" i="1"/>
  <c r="E39" i="1"/>
  <c r="E38" i="1"/>
  <c r="E37" i="1"/>
  <c r="E36" i="1"/>
  <c r="E34" i="1"/>
  <c r="E33" i="1"/>
  <c r="E31" i="1"/>
  <c r="E30" i="1"/>
  <c r="E29" i="1"/>
  <c r="E17" i="1"/>
  <c r="E18" i="1"/>
  <c r="E16" i="1"/>
  <c r="E14" i="1"/>
  <c r="E13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0" i="1"/>
  <c r="E409" i="1"/>
  <c r="E408" i="1"/>
  <c r="E407" i="1"/>
  <c r="E406" i="1"/>
  <c r="E405" i="1"/>
  <c r="E404" i="1"/>
  <c r="E399" i="1"/>
  <c r="E392" i="1"/>
  <c r="E391" i="1"/>
  <c r="E390" i="1"/>
  <c r="E389" i="1"/>
  <c r="E388" i="1"/>
  <c r="E383" i="1"/>
  <c r="E380" i="1"/>
  <c r="E375" i="1"/>
  <c r="E374" i="1"/>
  <c r="E373" i="1"/>
  <c r="E368" i="1"/>
  <c r="E367" i="1"/>
  <c r="E366" i="1"/>
  <c r="E365" i="1"/>
  <c r="E364" i="1"/>
  <c r="E363" i="1"/>
  <c r="E362" i="1"/>
  <c r="E361" i="1"/>
  <c r="E353" i="1"/>
  <c r="E348" i="1"/>
  <c r="E338" i="1"/>
  <c r="E330" i="1"/>
  <c r="E325" i="1"/>
  <c r="E324" i="1"/>
  <c r="E323" i="1"/>
  <c r="E318" i="1"/>
  <c r="E308" i="1"/>
  <c r="E307" i="1"/>
  <c r="E306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2" i="1"/>
  <c r="E281" i="1"/>
  <c r="E280" i="1"/>
  <c r="E276" i="1"/>
  <c r="E271" i="1"/>
  <c r="E270" i="1"/>
  <c r="E269" i="1"/>
  <c r="E265" i="1"/>
  <c r="E260" i="1"/>
  <c r="E259" i="1"/>
  <c r="E258" i="1"/>
  <c r="E255" i="1"/>
  <c r="E252" i="1"/>
  <c r="E251" i="1"/>
  <c r="E250" i="1"/>
  <c r="E245" i="1"/>
  <c r="E244" i="1"/>
  <c r="E243" i="1"/>
  <c r="E242" i="1"/>
  <c r="E241" i="1"/>
  <c r="E240" i="1"/>
  <c r="E239" i="1"/>
  <c r="E236" i="1"/>
  <c r="E231" i="1"/>
  <c r="E230" i="1"/>
  <c r="E229" i="1"/>
  <c r="E228" i="1"/>
  <c r="E227" i="1"/>
  <c r="E226" i="1"/>
  <c r="E225" i="1"/>
  <c r="E224" i="1"/>
  <c r="E223" i="1"/>
  <c r="E222" i="1"/>
  <c r="E221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199" i="1"/>
  <c r="E198" i="1"/>
  <c r="E195" i="1"/>
  <c r="E194" i="1"/>
  <c r="E193" i="1"/>
  <c r="E192" i="1"/>
  <c r="E191" i="1"/>
  <c r="E190" i="1"/>
  <c r="E189" i="1"/>
  <c r="E188" i="1"/>
  <c r="E187" i="1"/>
  <c r="E186" i="1"/>
  <c r="E185" i="1"/>
  <c r="E182" i="1"/>
  <c r="E177" i="1"/>
  <c r="E174" i="1"/>
  <c r="E173" i="1"/>
  <c r="E172" i="1"/>
  <c r="E171" i="1"/>
  <c r="E170" i="1"/>
  <c r="E169" i="1"/>
  <c r="E168" i="1"/>
  <c r="E167" i="1"/>
  <c r="E166" i="1"/>
  <c r="E159" i="1"/>
  <c r="E154" i="1"/>
  <c r="E153" i="1"/>
  <c r="E150" i="1"/>
  <c r="E140" i="1"/>
  <c r="E135" i="1"/>
  <c r="E126" i="1"/>
  <c r="E121" i="1"/>
  <c r="E120" i="1"/>
  <c r="E119" i="1"/>
  <c r="E111" i="1"/>
  <c r="E106" i="1"/>
  <c r="E103" i="1"/>
  <c r="E99" i="1"/>
  <c r="E95" i="1"/>
  <c r="E90" i="1"/>
  <c r="E89" i="1"/>
  <c r="E88" i="1"/>
  <c r="E81" i="1"/>
  <c r="E76" i="1"/>
  <c r="E75" i="1"/>
  <c r="E74" i="1"/>
  <c r="E67" i="1"/>
  <c r="E63" i="1"/>
  <c r="E58" i="1"/>
  <c r="E57" i="1"/>
  <c r="E56" i="1"/>
  <c r="E55" i="1"/>
  <c r="E54" i="1"/>
  <c r="E51" i="1"/>
  <c r="E47" i="1"/>
  <c r="E42" i="1"/>
  <c r="E40" i="1"/>
  <c r="E35" i="1"/>
  <c r="E32" i="1"/>
  <c r="E28" i="1"/>
  <c r="E23" i="1"/>
  <c r="E22" i="1"/>
  <c r="E21" i="1"/>
  <c r="E20" i="1"/>
  <c r="E19" i="1"/>
  <c r="E15" i="1"/>
  <c r="E12" i="1"/>
  <c r="E6" i="1"/>
  <c r="E7" i="1"/>
  <c r="E414" i="1"/>
  <c r="E402" i="1"/>
  <c r="E386" i="1"/>
  <c r="E351" i="1"/>
  <c r="E328" i="1"/>
  <c r="E304" i="1"/>
  <c r="E234" i="1"/>
  <c r="E219" i="1"/>
  <c r="E202" i="1"/>
  <c r="E124" i="1"/>
  <c r="E93" i="1"/>
  <c r="E79" i="1"/>
  <c r="E45" i="1"/>
  <c r="E26" i="1"/>
  <c r="D414" i="1"/>
  <c r="C414" i="1"/>
  <c r="D403" i="1"/>
  <c r="C403" i="1"/>
  <c r="E403" i="1" s="1"/>
  <c r="D402" i="1"/>
  <c r="C402" i="1"/>
  <c r="D396" i="1"/>
  <c r="E396" i="1" s="1"/>
  <c r="C396" i="1"/>
  <c r="D387" i="1"/>
  <c r="C387" i="1"/>
  <c r="E387" i="1" s="1"/>
  <c r="D379" i="1"/>
  <c r="C379" i="1"/>
  <c r="E379" i="1" s="1"/>
  <c r="D372" i="1"/>
  <c r="E372" i="1" s="1"/>
  <c r="C372" i="1"/>
  <c r="D352" i="1" l="1"/>
  <c r="C352" i="1"/>
  <c r="D329" i="1"/>
  <c r="C329" i="1"/>
  <c r="D322" i="1"/>
  <c r="C322" i="1"/>
  <c r="D305" i="1"/>
  <c r="C305" i="1"/>
  <c r="D286" i="1"/>
  <c r="C286" i="1"/>
  <c r="D275" i="1"/>
  <c r="C275" i="1"/>
  <c r="D264" i="1"/>
  <c r="C264" i="1"/>
  <c r="D235" i="1"/>
  <c r="C235" i="1"/>
  <c r="D220" i="1"/>
  <c r="C220" i="1"/>
  <c r="D203" i="1"/>
  <c r="E203" i="1" s="1"/>
  <c r="C203" i="1"/>
  <c r="D181" i="1"/>
  <c r="C181" i="1"/>
  <c r="D180" i="1"/>
  <c r="E180" i="1" s="1"/>
  <c r="D158" i="1"/>
  <c r="C158" i="1"/>
  <c r="D138" i="1"/>
  <c r="C138" i="1"/>
  <c r="D137" i="1"/>
  <c r="C137" i="1"/>
  <c r="D125" i="1"/>
  <c r="E125" i="1" s="1"/>
  <c r="C125" i="1"/>
  <c r="D110" i="1"/>
  <c r="C110" i="1"/>
  <c r="E109" i="1"/>
  <c r="D94" i="1"/>
  <c r="E94" i="1" s="1"/>
  <c r="C94" i="1"/>
  <c r="D80" i="1"/>
  <c r="C80" i="1"/>
  <c r="D61" i="1"/>
  <c r="C61" i="1"/>
  <c r="C60" i="1"/>
  <c r="C62" i="1" s="1"/>
  <c r="D46" i="1"/>
  <c r="E46" i="1" s="1"/>
  <c r="C46" i="1"/>
  <c r="D27" i="1"/>
  <c r="C27" i="1"/>
  <c r="D10" i="1"/>
  <c r="C11" i="1"/>
  <c r="C10" i="1"/>
  <c r="E235" i="1" l="1"/>
  <c r="E275" i="1"/>
  <c r="E80" i="1"/>
  <c r="E220" i="1"/>
  <c r="E286" i="1"/>
  <c r="E352" i="1"/>
  <c r="E27" i="1"/>
  <c r="E110" i="1"/>
  <c r="E158" i="1"/>
  <c r="D11" i="1"/>
  <c r="E11" i="1" s="1"/>
  <c r="E10" i="1"/>
  <c r="D139" i="1"/>
  <c r="E138" i="1"/>
  <c r="E181" i="1"/>
  <c r="E264" i="1"/>
  <c r="E322" i="1"/>
  <c r="D62" i="1"/>
  <c r="E62" i="1" s="1"/>
  <c r="E61" i="1"/>
  <c r="C139" i="1"/>
  <c r="E305" i="1"/>
  <c r="E329" i="1"/>
</calcChain>
</file>

<file path=xl/sharedStrings.xml><?xml version="1.0" encoding="utf-8"?>
<sst xmlns="http://schemas.openxmlformats.org/spreadsheetml/2006/main" count="742" uniqueCount="620">
  <si>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</si>
  <si>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</si>
  <si>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</si>
  <si>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</si>
  <si>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</si>
  <si>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</si>
  <si>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</si>
  <si>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</si>
  <si>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</si>
  <si>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</si>
  <si>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</si>
  <si>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</si>
  <si>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</si>
  <si>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</si>
  <si>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</si>
  <si>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</si>
  <si>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</si>
  <si>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</si>
  <si>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</si>
  <si>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</si>
  <si>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</si>
  <si>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</si>
  <si>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</si>
  <si>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</si>
  <si>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</si>
  <si>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</si>
  <si>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</si>
  <si>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</si>
  <si>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5220000000</t>
  </si>
  <si>
    <t>Подпрограмма "Развитие начального общего, основного общего и среднего общего образования детей в Кировском муниципальном районе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</si>
  <si>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</si>
  <si>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</si>
  <si>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</si>
  <si>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</si>
  <si>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</si>
  <si>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</si>
  <si>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</si>
  <si>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</si>
  <si>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</si>
  <si>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</si>
  <si>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</si>
  <si>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</si>
  <si>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</si>
  <si>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</si>
  <si>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</si>
  <si>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</si>
  <si>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</si>
  <si>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</si>
  <si>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</si>
  <si>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</si>
  <si>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</si>
  <si>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</si>
  <si>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</si>
  <si>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</si>
  <si>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</si>
  <si>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</si>
  <si>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</si>
  <si>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</si>
  <si>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</si>
  <si>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</si>
  <si>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</si>
  <si>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</si>
  <si>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</si>
  <si>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</si>
  <si>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</si>
  <si>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</si>
  <si>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</si>
  <si>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</si>
  <si>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</si>
  <si>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</si>
  <si>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</si>
  <si>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</si>
  <si>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</si>
  <si>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</si>
  <si>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</si>
  <si>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</si>
  <si>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</si>
  <si>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</si>
  <si>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5240000000</t>
  </si>
  <si>
    <t>Подпрограмма "Кадровое обеспечение системы образования"</t>
  </si>
  <si>
    <t>5240100000</t>
  </si>
  <si>
    <t>Основное мероприятие "Реализация образовательных программ дошкольного и общего образования"</t>
  </si>
  <si>
    <t>5240153030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</si>
  <si>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</si>
  <si>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</si>
  <si>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</si>
  <si>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</si>
  <si>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</si>
  <si>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</si>
  <si>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</si>
  <si>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</si>
  <si>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</si>
  <si>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</si>
  <si>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</si>
  <si>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</si>
  <si>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</si>
  <si>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</si>
  <si>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</si>
  <si>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</si>
  <si>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</si>
  <si>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</si>
  <si>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</si>
  <si>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</si>
  <si>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</si>
  <si>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</si>
  <si>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</si>
  <si>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</si>
  <si>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</si>
  <si>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</si>
  <si>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</si>
  <si>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</si>
  <si>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</si>
  <si>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</si>
  <si>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</si>
  <si>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</si>
  <si>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</si>
  <si>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</si>
  <si>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</si>
  <si>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</si>
  <si>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</si>
  <si>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</si>
  <si>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</si>
  <si>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</si>
  <si>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</si>
  <si>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Обеспечение образовательных организаций материально-технической базой для внедрения цифровой образовательной среды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</si>
  <si>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</si>
  <si>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</si>
  <si>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</si>
  <si>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</si>
  <si>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</si>
  <si>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</si>
  <si>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</si>
  <si>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</si>
  <si>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</si>
  <si>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</si>
  <si>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</si>
  <si>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</si>
  <si>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</si>
  <si>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</si>
  <si>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</si>
  <si>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</si>
  <si>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</si>
  <si>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</si>
  <si>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</si>
  <si>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"Обеспечение мерами социальной поддержки иных категорий граждан"</t>
  </si>
  <si>
    <t>5260371440</t>
  </si>
  <si>
    <t>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программам, в частных образовательных организациях, расположенных на территории Ленинградской области, по имеющим государственную аккредитацию основным общеобразовательным программам</t>
  </si>
  <si>
    <t>52603R3040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</si>
  <si>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</si>
  <si>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</si>
  <si>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</si>
  <si>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</si>
  <si>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</si>
  <si>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</si>
  <si>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</si>
  <si>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</si>
  <si>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</si>
  <si>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</si>
  <si>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</si>
  <si>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</si>
  <si>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</si>
  <si>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</si>
  <si>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</si>
  <si>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</si>
  <si>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</si>
  <si>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</si>
  <si>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</si>
  <si>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</si>
  <si>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</si>
  <si>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</si>
  <si>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</si>
  <si>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</si>
  <si>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</si>
  <si>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</si>
  <si>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</si>
  <si>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</si>
  <si>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организаций дошкольного образования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</si>
  <si>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</si>
  <si>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</si>
  <si>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</si>
  <si>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</si>
  <si>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</si>
  <si>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</si>
  <si>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</si>
  <si>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</si>
  <si>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</si>
  <si>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</si>
  <si>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</si>
  <si>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</si>
  <si>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</si>
  <si>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</si>
  <si>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</si>
  <si>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</si>
  <si>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</si>
  <si>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</si>
  <si>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</si>
  <si>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</si>
  <si>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</si>
  <si>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</si>
  <si>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</si>
  <si>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</si>
  <si>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</si>
  <si>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</si>
  <si>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</si>
  <si>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</si>
  <si>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</si>
  <si>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</si>
  <si>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</si>
  <si>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</si>
  <si>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</si>
  <si>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</si>
  <si>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5290171720</t>
  </si>
  <si>
    <t>Организация и осуществление деятельности по постинтернатному сопровождению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</si>
  <si>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</si>
  <si>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</si>
  <si>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</si>
  <si>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</si>
  <si>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</si>
  <si>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</si>
  <si>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</si>
  <si>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</si>
  <si>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</si>
  <si>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</si>
  <si>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</si>
  <si>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</si>
  <si>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</si>
  <si>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</si>
  <si>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5410106540</t>
  </si>
  <si>
    <t>Возмещение затрат с целью погашения кредиторской задолженности и восстановления платежеспособности предприятиям спорта</t>
  </si>
  <si>
    <t>5410111051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</si>
  <si>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</si>
  <si>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</si>
  <si>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</si>
  <si>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5410117300</t>
  </si>
  <si>
    <t>Разработка концепции развития велосипедного движения в Кировском муниципальном районе Ленинградской области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</si>
  <si>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</si>
  <si>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</si>
  <si>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</si>
  <si>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</si>
  <si>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</si>
  <si>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</si>
  <si>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</si>
  <si>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</si>
  <si>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</si>
  <si>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</si>
  <si>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</si>
  <si>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</si>
  <si>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</si>
  <si>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</si>
  <si>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</si>
  <si>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</si>
  <si>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</si>
  <si>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</si>
  <si>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</si>
  <si>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5410711310</t>
  </si>
  <si>
    <t>Укрепление материально-технической базы организаций, осуществляющих спортивную подготовку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</si>
  <si>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</si>
  <si>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</si>
  <si>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</si>
  <si>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</si>
  <si>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</si>
  <si>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</si>
  <si>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</si>
  <si>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</si>
  <si>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</si>
  <si>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</si>
  <si>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</si>
  <si>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</si>
  <si>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</si>
  <si>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</si>
  <si>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</si>
  <si>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</si>
  <si>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</si>
  <si>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</si>
  <si>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</si>
  <si>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</si>
  <si>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</si>
  <si>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</si>
  <si>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</si>
  <si>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</si>
  <si>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</si>
  <si>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</si>
  <si>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</si>
  <si>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</si>
  <si>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</si>
  <si>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5420700250</t>
  </si>
  <si>
    <t>5420712370</t>
  </si>
  <si>
    <t>Материально-техническое обеспечение молодежных коворкинг-центров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</si>
  <si>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</si>
  <si>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</si>
  <si>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</si>
  <si>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</si>
  <si>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</si>
  <si>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</si>
  <si>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</si>
  <si>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</si>
  <si>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</si>
  <si>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</si>
  <si>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</si>
  <si>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</si>
  <si>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</si>
  <si>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</si>
  <si>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</si>
  <si>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</si>
  <si>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</si>
  <si>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</si>
  <si>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</si>
  <si>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5510500000</t>
  </si>
  <si>
    <t>Основное мероприятие "Мероприятия по приспособлению объектов для доступа инвалидов и маломобильных групп населения"</t>
  </si>
  <si>
    <t>55105S0930</t>
  </si>
  <si>
    <t>Мероприятия по формированию доступной среды жизнедеятельности для инвалидов в Ленинградской области</t>
  </si>
  <si>
    <t>5510600000</t>
  </si>
  <si>
    <t>Основное мероприятие "Развитие инфраструктуры культуры"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</si>
  <si>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</si>
  <si>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</si>
  <si>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</si>
  <si>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</si>
  <si>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и автономным учреждениям субсидий"</t>
  </si>
  <si>
    <t>5520100250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</si>
  <si>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</si>
  <si>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</si>
  <si>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</si>
  <si>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</si>
  <si>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</si>
  <si>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</si>
  <si>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</si>
  <si>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</si>
  <si>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</si>
  <si>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</si>
  <si>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55204S4840</t>
  </si>
  <si>
    <t>552A100000</t>
  </si>
  <si>
    <t>Федеральный проект "Культурная среда"</t>
  </si>
  <si>
    <t>552A155190</t>
  </si>
  <si>
    <t>Государственная поддержка отрасли культуры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</si>
  <si>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</si>
  <si>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</si>
  <si>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</si>
  <si>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</si>
  <si>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</si>
  <si>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</si>
  <si>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5530112390</t>
  </si>
  <si>
    <t>Разработка проектной документации концепции формирования комплексной многокластерной пространственно-рекреационной системы на территории Кировского муниципального района в районе плацдарма "Невский пятачок"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</si>
  <si>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</si>
  <si>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</si>
  <si>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</si>
  <si>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</si>
  <si>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</si>
  <si>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</si>
  <si>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</si>
  <si>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</si>
  <si>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</si>
  <si>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</si>
  <si>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</si>
  <si>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</si>
  <si>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</si>
  <si>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</si>
  <si>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</si>
  <si>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</si>
  <si>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5530514920</t>
  </si>
  <si>
    <t>Сохранение исторической памяти культурного наследия Кировского района</t>
  </si>
  <si>
    <t>5530514930</t>
  </si>
  <si>
    <t>Поддержка инвестиционных проектов по развитию культурного пространства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</si>
  <si>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</si>
  <si>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</si>
  <si>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</si>
  <si>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</si>
  <si>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</si>
  <si>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</si>
  <si>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</si>
  <si>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</si>
  <si>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</si>
  <si>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</si>
  <si>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</si>
  <si>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5531000000</t>
  </si>
  <si>
    <t>Основное мероприятие "Поддержка средств массовой информации"</t>
  </si>
  <si>
    <t>5531006210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</si>
  <si>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</t>
  </si>
  <si>
    <t>5531006220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</si>
  <si>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</t>
  </si>
  <si>
    <t>5531100000</t>
  </si>
  <si>
    <t>Основное мероприятие "Опубликование информации, касающейся культурного, экономического и социального развития"</t>
  </si>
  <si>
    <t>5531110220</t>
  </si>
  <si>
    <t>Оплата услуг эфирного времени для освещения иной официальной информации и о развитии муниципального образования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</si>
  <si>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</si>
  <si>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</si>
  <si>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</si>
  <si>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</si>
  <si>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</si>
  <si>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</si>
  <si>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</si>
  <si>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</si>
  <si>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</si>
  <si>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</si>
  <si>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</si>
  <si>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</si>
  <si>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</si>
  <si>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</si>
  <si>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</si>
  <si>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</si>
  <si>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</si>
  <si>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</si>
  <si>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</si>
  <si>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</si>
  <si>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</si>
  <si>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</si>
  <si>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</si>
  <si>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</si>
  <si>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</si>
  <si>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</si>
  <si>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</si>
  <si>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</si>
  <si>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</si>
  <si>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</si>
  <si>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</si>
  <si>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</si>
  <si>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</si>
  <si>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</si>
  <si>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</si>
  <si>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</si>
  <si>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</si>
  <si>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</si>
  <si>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</si>
  <si>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</si>
  <si>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</si>
  <si>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</si>
  <si>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</si>
  <si>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</si>
  <si>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</si>
  <si>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</si>
  <si>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</si>
  <si>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5701312590</t>
  </si>
  <si>
    <t>Замена светильников в муниципальных учреждениях дополнительного образования (ДМХШ), МКУК "ЦМБ"</t>
  </si>
  <si>
    <t>5701500000</t>
  </si>
  <si>
    <t>Основное мероприятие "Замена деревянных оконных блоков на теплосберегающие в муниципальных учреждениях дополнительного образования (ДМХШ), МКУК "ЦМБ""</t>
  </si>
  <si>
    <t>5701512510</t>
  </si>
  <si>
    <t>Мероприятия по замене деревянных оконных блоков на теплосберегающие в муниципальных учреждениях дополнительного образования (ДМХШ), МКУК "ЦМБ"</t>
  </si>
  <si>
    <t>5701800000</t>
  </si>
  <si>
    <t>Основное мероприятие "Замена радиаторов"</t>
  </si>
  <si>
    <t>5701812640</t>
  </si>
  <si>
    <t>Замена радиаторов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</si>
  <si>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</si>
  <si>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</si>
  <si>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</si>
  <si>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</si>
  <si>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</si>
  <si>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</si>
  <si>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</si>
  <si>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</si>
  <si>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</si>
  <si>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</si>
  <si>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</si>
  <si>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</si>
  <si>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</si>
  <si>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</si>
  <si>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</si>
  <si>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</si>
  <si>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</si>
  <si>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</si>
  <si>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</si>
  <si>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</si>
  <si>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</si>
  <si>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</si>
  <si>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</si>
  <si>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</si>
  <si>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</si>
  <si>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</si>
  <si>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</si>
  <si>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</si>
  <si>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</si>
  <si>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</si>
  <si>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</si>
  <si>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</si>
  <si>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</si>
  <si>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</si>
  <si>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</si>
  <si>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</si>
  <si>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</si>
  <si>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</si>
  <si>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</si>
  <si>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</si>
  <si>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</si>
  <si>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</si>
  <si>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</si>
  <si>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6100181110</t>
  </si>
  <si>
    <t>Строительство лыжной трассы дистанцией 5000м по адресу: г.Кировск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</si>
  <si>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</si>
  <si>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</si>
  <si>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</si>
  <si>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</si>
  <si>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</si>
  <si>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</si>
  <si>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</si>
  <si>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</si>
  <si>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6100217710</t>
  </si>
  <si>
    <t>Реновация организаций общего образования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</si>
  <si>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</si>
  <si>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</si>
  <si>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</si>
  <si>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</si>
  <si>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</si>
  <si>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</si>
  <si>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</si>
  <si>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</si>
  <si>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</si>
  <si>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</si>
  <si>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61002S4061</t>
  </si>
  <si>
    <t>Реализация мероприятий по проведению капитального ремонта спортивных объектов (стадион г.Кировск, ул.Советская, д. 1)</t>
  </si>
  <si>
    <t>61002S4300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</si>
  <si>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</si>
  <si>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</si>
  <si>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</si>
  <si>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</si>
  <si>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</si>
  <si>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</si>
  <si>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</si>
  <si>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</si>
  <si>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</si>
  <si>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</si>
  <si>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6200112380</t>
  </si>
  <si>
    <t>Проектно-изыскательские работы с составлением сметного расчета по объекту "Капитальный ремонт автодороги общего пользования местного значения Кировского муниципального района "Подъезд к д.Славянка"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</si>
  <si>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</si>
  <si>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</si>
  <si>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</si>
  <si>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</si>
  <si>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</si>
  <si>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</si>
  <si>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</si>
  <si>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</si>
  <si>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</si>
  <si>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</si>
  <si>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6200300000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</si>
  <si>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</si>
  <si>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6200380070</t>
  </si>
  <si>
    <t>Обустройство наружного искусственного освещения на подъезде к ж/д переезду на автомобильной дороге общего пользования местного значения "Подъезд к пос.ст.Сологубовка", включая проектирование</t>
  </si>
  <si>
    <t>6200400000</t>
  </si>
  <si>
    <t>Основное мероприятие "Обеспечение транспортного обслуживания населения Кировского муниципального района Ленинградской области"</t>
  </si>
  <si>
    <t>6200413530</t>
  </si>
  <si>
    <t>Мероприятия в сфере транспортного обслуживания населения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</si>
  <si>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</si>
  <si>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</si>
  <si>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</si>
  <si>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</si>
  <si>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</si>
  <si>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</si>
  <si>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</si>
  <si>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</si>
  <si>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</si>
  <si>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</si>
  <si>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</si>
  <si>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</si>
  <si>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</si>
  <si>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</si>
  <si>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</si>
  <si>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</si>
  <si>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6340000000</t>
  </si>
  <si>
    <t>Подпрограмма "Устойчивое развитие сельских территорий Кировского района Ленинградской области"</t>
  </si>
  <si>
    <t>6340200000</t>
  </si>
  <si>
    <t>Основное мероприятие "Популяризация достижений в сельском хозяйстве"</t>
  </si>
  <si>
    <t>6340210780</t>
  </si>
  <si>
    <t>Популяризация достижений в сельском хозяйстве</t>
  </si>
  <si>
    <t>6340300000</t>
  </si>
  <si>
    <t>Основное мероприятие "Создание условий для вовлечения в оборот земель сельскохозяйственного назначения"</t>
  </si>
  <si>
    <t>63403S4680</t>
  </si>
  <si>
    <t>Проведение кадастровых работ по образованию земельных участков из состава земель сельскохозяйственного назначения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</si>
  <si>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</si>
  <si>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</si>
  <si>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</si>
  <si>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</si>
  <si>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</si>
  <si>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</si>
  <si>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</si>
  <si>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</si>
  <si>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</si>
  <si>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</si>
  <si>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</si>
  <si>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</si>
  <si>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</si>
  <si>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</si>
  <si>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</si>
  <si>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</si>
  <si>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</si>
  <si>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</si>
  <si>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</si>
  <si>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</si>
  <si>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</si>
  <si>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</si>
  <si>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</si>
  <si>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</si>
  <si>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</si>
  <si>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</si>
  <si>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6600300000</t>
  </si>
  <si>
    <t>Основное мероприятие Проведение мероприятий по созданию аппаратно-программного комплекса "Безопасный город " на территории муниципального района</t>
  </si>
  <si>
    <t>6600313430</t>
  </si>
  <si>
    <t>Проведение мероприятий по созданию аппаратно-программного комплекса "Безопасный город " на территории муниципального района</t>
  </si>
  <si>
    <t>6600400000</t>
  </si>
  <si>
    <t>Основное мероприятие "Развитие муниципальной системы оповещения"</t>
  </si>
  <si>
    <t>6600413150</t>
  </si>
  <si>
    <t>Развитие муниципальной системы оповещения Кировского муниципального района Ленинградской области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</si>
  <si>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</si>
  <si>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</si>
  <si>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</si>
  <si>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</si>
  <si>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6600800000</t>
  </si>
  <si>
    <t>Основное мероприятие "Создание резервов материальных средств для ликвидации чрезвычайных ситуаций"</t>
  </si>
  <si>
    <t>6600813160</t>
  </si>
  <si>
    <t>Создание резервов материальных средств для ликвидации чрезвычайных ситуаций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</si>
  <si>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</si>
  <si>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</si>
  <si>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</si>
  <si>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ЧС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</si>
  <si>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</si>
  <si>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</si>
  <si>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</si>
  <si>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</si>
  <si>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Наименование программы, подпрограммы, мероприятия</t>
  </si>
  <si>
    <t>Объем финансирования на 2021 год ( руб.)</t>
  </si>
  <si>
    <t>Исполнение(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</si>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</sst>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7" x14ac:knownFonts="1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0" fontId="5" fillId="0" borderId="14" xfId="0" applyNumberFormat="1" applyFont="1" applyBorder="1" applyAlignment="1" applyProtection="1">
      <alignment horizontal="right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0" fontId="6" fillId="0" borderId="11" xfId="0" applyNumberFormat="1" applyFont="1" applyBorder="1" applyAlignment="1" applyProtection="1">
      <alignment horizontal="right" vertical="center" wrapText="1"/>
    </xf>
    <xf numFmtId="10" fontId="5" fillId="0" borderId="14" xfId="0" applyNumberFormat="1" applyFont="1" applyBorder="1" applyAlignment="1" applyProtection="1">
      <alignment horizontal="right"/>
    </xf>
    <xf numFmtId="10" fontId="6" fillId="0" borderId="14" xfId="0" applyNumberFormat="1" applyFont="1" applyBorder="1" applyAlignment="1" applyProtection="1">
      <alignment horizontal="right" vertical="center"/>
    </xf>
    <xf numFmtId="10" fontId="6" fillId="0" borderId="14" xfId="0" applyNumberFormat="1" applyFont="1" applyBorder="1" applyAlignment="1" applyProtection="1">
      <alignment horizontal="right"/>
    </xf>
    <xf numFmtId="165" fontId="6" fillId="0" borderId="4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0" fontId="5" fillId="2" borderId="14" xfId="0" applyNumberFormat="1" applyFont="1" applyFill="1" applyBorder="1" applyAlignment="1" applyProtection="1">
      <alignment horizontal="right" vertical="center"/>
    </xf>
    <xf numFmtId="165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right"/>
    </xf>
    <xf numFmtId="10" fontId="1" fillId="0" borderId="10" xfId="0" applyNumberFormat="1" applyFont="1" applyFill="1" applyBorder="1" applyAlignment="1">
      <alignment vertical="center"/>
    </xf>
    <xf numFmtId="10" fontId="1" fillId="0" borderId="11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5" fillId="0" borderId="14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5" fillId="2" borderId="14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27"/>
  <sheetViews>
    <sheetView showGridLines="0" tabSelected="1" topLeftCell="A409" workbookViewId="0">
      <selection activeCell="D407" sqref="D407"/>
    </sheetView>
  </sheetViews>
  <sheetFormatPr defaultRowHeight="12.75" customHeight="1" outlineLevelRow="7" x14ac:dyDescent="0.25"/>
  <cols>
    <col min="1" max="1" width="12.77734375" style="12" customWidth="1"/>
    <col min="2" max="2" width="61.21875" style="12" customWidth="1"/>
    <col min="3" max="3" width="15.44140625" style="12" customWidth="1"/>
    <col min="4" max="4" width="15.21875" style="12" customWidth="1"/>
    <col min="5" max="5" width="7.88671875" style="12" customWidth="1"/>
    <col min="6" max="6" width="13.109375" style="12" customWidth="1"/>
    <col min="7" max="9" width="9.109375" style="12" customWidth="1"/>
    <col min="10" max="16384" width="8.88671875" style="12"/>
  </cols>
  <sheetData>
    <row r="1" spans="1:9" ht="13.2" x14ac:dyDescent="0.25">
      <c r="A1" s="41"/>
      <c r="B1" s="41"/>
      <c r="C1" s="41"/>
      <c r="D1" s="41"/>
      <c r="E1" s="41"/>
      <c r="F1" s="11"/>
      <c r="G1" s="11"/>
      <c r="H1" s="11"/>
      <c r="I1" s="11"/>
    </row>
    <row r="2" spans="1:9" ht="13.8" x14ac:dyDescent="0.25">
      <c r="A2" s="42" t="s">
        <v>618</v>
      </c>
      <c r="B2" s="42"/>
      <c r="C2" s="42"/>
      <c r="D2" s="42"/>
      <c r="E2" s="42"/>
      <c r="F2" s="11"/>
      <c r="G2" s="11"/>
      <c r="H2" s="11"/>
      <c r="I2" s="11"/>
    </row>
    <row r="3" spans="1:9" ht="13.8" x14ac:dyDescent="0.25">
      <c r="A3" s="43" t="s">
        <v>619</v>
      </c>
      <c r="B3" s="43"/>
      <c r="C3" s="43"/>
      <c r="D3" s="43"/>
      <c r="E3" s="43"/>
      <c r="F3" s="13"/>
      <c r="G3" s="13"/>
      <c r="H3" s="14"/>
      <c r="I3" s="14"/>
    </row>
    <row r="4" spans="1:9" ht="13.2" x14ac:dyDescent="0.25">
      <c r="A4" s="15"/>
      <c r="B4" s="15"/>
      <c r="C4" s="15"/>
      <c r="D4" s="15"/>
      <c r="E4" s="15"/>
      <c r="F4" s="15"/>
      <c r="G4" s="15"/>
      <c r="H4" s="11"/>
      <c r="I4" s="11"/>
    </row>
    <row r="5" spans="1:9" ht="32.4" x14ac:dyDescent="0.25">
      <c r="A5" s="9" t="s">
        <v>0</v>
      </c>
      <c r="B5" s="9" t="s">
        <v>614</v>
      </c>
      <c r="C5" s="9" t="s">
        <v>615</v>
      </c>
      <c r="D5" s="9" t="s">
        <v>616</v>
      </c>
      <c r="E5" s="10" t="s">
        <v>617</v>
      </c>
    </row>
    <row r="6" spans="1:9" ht="20.399999999999999" x14ac:dyDescent="0.25">
      <c r="A6" s="29" t="s">
        <v>2</v>
      </c>
      <c r="B6" s="30" t="s">
        <v>3</v>
      </c>
      <c r="C6" s="31">
        <v>2328409379.5300002</v>
      </c>
      <c r="D6" s="31">
        <v>1118895900.48</v>
      </c>
      <c r="E6" s="32">
        <f t="shared" ref="E6:E7" si="0">D6/C6</f>
        <v>0.48054088353906826</v>
      </c>
    </row>
    <row r="7" spans="1:9" ht="20.399999999999999" outlineLevel="1" x14ac:dyDescent="0.25">
      <c r="A7" s="29" t="s">
        <v>4</v>
      </c>
      <c r="B7" s="30" t="s">
        <v>5</v>
      </c>
      <c r="C7" s="31">
        <v>234004676.69999999</v>
      </c>
      <c r="D7" s="31">
        <v>109618846.27</v>
      </c>
      <c r="E7" s="32">
        <f t="shared" si="0"/>
        <v>0.46844724565284723</v>
      </c>
    </row>
    <row r="8" spans="1:9" ht="13.2" outlineLevel="1" x14ac:dyDescent="0.25">
      <c r="A8" s="1"/>
      <c r="B8" s="2" t="s">
        <v>610</v>
      </c>
      <c r="C8" s="3"/>
      <c r="D8" s="4"/>
      <c r="E8" s="37"/>
    </row>
    <row r="9" spans="1:9" ht="13.2" outlineLevel="1" x14ac:dyDescent="0.25">
      <c r="A9" s="5"/>
      <c r="B9" s="6" t="s">
        <v>611</v>
      </c>
      <c r="C9" s="7"/>
      <c r="D9" s="8"/>
      <c r="E9" s="38"/>
    </row>
    <row r="10" spans="1:9" ht="13.2" outlineLevel="1" x14ac:dyDescent="0.25">
      <c r="A10" s="5"/>
      <c r="B10" s="6" t="s">
        <v>612</v>
      </c>
      <c r="C10" s="7">
        <f>C22+8584025</f>
        <v>27376025</v>
      </c>
      <c r="D10" s="7">
        <f>D22+8584025</f>
        <v>15951913.49</v>
      </c>
      <c r="E10" s="38">
        <f>D10/C10</f>
        <v>0.58269648314537992</v>
      </c>
    </row>
    <row r="11" spans="1:9" ht="13.2" outlineLevel="1" x14ac:dyDescent="0.25">
      <c r="A11" s="1"/>
      <c r="B11" s="2" t="s">
        <v>613</v>
      </c>
      <c r="C11" s="3">
        <f>C7-C10-C9</f>
        <v>206628651.69999999</v>
      </c>
      <c r="D11" s="3">
        <f>D7-D10-D9</f>
        <v>93666932.780000001</v>
      </c>
      <c r="E11" s="39">
        <f>D11/C11</f>
        <v>0.45331047756142334</v>
      </c>
    </row>
    <row r="12" spans="1:9" ht="13.2" outlineLevel="2" x14ac:dyDescent="0.25">
      <c r="A12" s="16" t="s">
        <v>6</v>
      </c>
      <c r="B12" s="17" t="s">
        <v>7</v>
      </c>
      <c r="C12" s="18">
        <v>205076121.69999999</v>
      </c>
      <c r="D12" s="18">
        <v>92684643.780000001</v>
      </c>
      <c r="E12" s="19">
        <f t="shared" ref="E12" si="1">D12/C12</f>
        <v>0.45195239217360333</v>
      </c>
    </row>
    <row r="13" spans="1:9" ht="13.2" outlineLevel="7" x14ac:dyDescent="0.25">
      <c r="A13" s="20" t="s">
        <v>8</v>
      </c>
      <c r="B13" s="21" t="s">
        <v>9</v>
      </c>
      <c r="C13" s="22">
        <v>68172107.390000001</v>
      </c>
      <c r="D13" s="22">
        <v>27178847.98</v>
      </c>
      <c r="E13" s="23">
        <f>D13/C13</f>
        <v>0.39867988566812002</v>
      </c>
    </row>
    <row r="14" spans="1:9" ht="13.2" outlineLevel="7" x14ac:dyDescent="0.25">
      <c r="A14" s="20" t="s">
        <v>10</v>
      </c>
      <c r="B14" s="21" t="s">
        <v>11</v>
      </c>
      <c r="C14" s="22">
        <v>136904014.31</v>
      </c>
      <c r="D14" s="22">
        <v>65505795.799999997</v>
      </c>
      <c r="E14" s="23">
        <f>D14/C14</f>
        <v>0.47847972997834293</v>
      </c>
    </row>
    <row r="15" spans="1:9" ht="13.2" outlineLevel="2" x14ac:dyDescent="0.25">
      <c r="A15" s="16" t="s">
        <v>12</v>
      </c>
      <c r="B15" s="17" t="s">
        <v>13</v>
      </c>
      <c r="C15" s="18">
        <v>10017555</v>
      </c>
      <c r="D15" s="18">
        <v>9537555</v>
      </c>
      <c r="E15" s="19">
        <f t="shared" ref="E15" si="2">D15/C15</f>
        <v>0.9520841163337761</v>
      </c>
    </row>
    <row r="16" spans="1:9" ht="13.2" outlineLevel="7" x14ac:dyDescent="0.25">
      <c r="A16" s="20" t="s">
        <v>14</v>
      </c>
      <c r="B16" s="21" t="s">
        <v>15</v>
      </c>
      <c r="C16" s="22">
        <v>300000</v>
      </c>
      <c r="D16" s="22">
        <v>0</v>
      </c>
      <c r="E16" s="23">
        <f>D16/C16</f>
        <v>0</v>
      </c>
    </row>
    <row r="17" spans="1:5" ht="20.399999999999999" outlineLevel="7" x14ac:dyDescent="0.25">
      <c r="A17" s="20" t="s">
        <v>16</v>
      </c>
      <c r="B17" s="21" t="s">
        <v>17</v>
      </c>
      <c r="C17" s="22">
        <v>180000</v>
      </c>
      <c r="D17" s="22">
        <v>0</v>
      </c>
      <c r="E17" s="23">
        <f>D17/C17</f>
        <v>0</v>
      </c>
    </row>
    <row r="18" spans="1:5" ht="30.6" outlineLevel="7" x14ac:dyDescent="0.25">
      <c r="A18" s="20" t="s">
        <v>18</v>
      </c>
      <c r="B18" s="21" t="s">
        <v>19</v>
      </c>
      <c r="C18" s="22">
        <v>9537555</v>
      </c>
      <c r="D18" s="22">
        <v>9537555</v>
      </c>
      <c r="E18" s="23">
        <f>D18/C18</f>
        <v>1</v>
      </c>
    </row>
    <row r="19" spans="1:5" ht="13.2" outlineLevel="2" x14ac:dyDescent="0.25">
      <c r="A19" s="16" t="s">
        <v>20</v>
      </c>
      <c r="B19" s="17" t="s">
        <v>21</v>
      </c>
      <c r="C19" s="18">
        <v>119000</v>
      </c>
      <c r="D19" s="18">
        <v>28759</v>
      </c>
      <c r="E19" s="24">
        <f t="shared" ref="E19:E23" si="3">D19/C19</f>
        <v>0.24167226890756302</v>
      </c>
    </row>
    <row r="20" spans="1:5" ht="13.2" outlineLevel="7" x14ac:dyDescent="0.25">
      <c r="A20" s="20" t="s">
        <v>22</v>
      </c>
      <c r="B20" s="21" t="s">
        <v>23</v>
      </c>
      <c r="C20" s="22">
        <v>119000</v>
      </c>
      <c r="D20" s="22">
        <v>28759</v>
      </c>
      <c r="E20" s="24">
        <f t="shared" si="3"/>
        <v>0.24167226890756302</v>
      </c>
    </row>
    <row r="21" spans="1:5" ht="13.2" outlineLevel="2" x14ac:dyDescent="0.25">
      <c r="A21" s="16" t="s">
        <v>24</v>
      </c>
      <c r="B21" s="17" t="s">
        <v>25</v>
      </c>
      <c r="C21" s="18">
        <v>18792000</v>
      </c>
      <c r="D21" s="18">
        <v>7367888.4900000002</v>
      </c>
      <c r="E21" s="24">
        <f t="shared" si="3"/>
        <v>0.39207580300127715</v>
      </c>
    </row>
    <row r="22" spans="1:5" ht="30.6" outlineLevel="7" x14ac:dyDescent="0.25">
      <c r="A22" s="20" t="s">
        <v>26</v>
      </c>
      <c r="B22" s="21" t="s">
        <v>27</v>
      </c>
      <c r="C22" s="22">
        <v>18792000</v>
      </c>
      <c r="D22" s="22">
        <v>7367888.4900000002</v>
      </c>
      <c r="E22" s="25">
        <f t="shared" si="3"/>
        <v>0.39207580300127715</v>
      </c>
    </row>
    <row r="23" spans="1:5" ht="20.399999999999999" outlineLevel="1" x14ac:dyDescent="0.25">
      <c r="A23" s="29" t="s">
        <v>28</v>
      </c>
      <c r="B23" s="30" t="s">
        <v>29</v>
      </c>
      <c r="C23" s="31">
        <v>178220566.19999999</v>
      </c>
      <c r="D23" s="31">
        <v>88324200.450000003</v>
      </c>
      <c r="E23" s="32">
        <f t="shared" si="3"/>
        <v>0.49558927083018106</v>
      </c>
    </row>
    <row r="24" spans="1:5" ht="13.2" outlineLevel="1" x14ac:dyDescent="0.25">
      <c r="A24" s="1"/>
      <c r="B24" s="2" t="s">
        <v>610</v>
      </c>
      <c r="C24" s="3"/>
      <c r="D24" s="3"/>
      <c r="E24" s="37"/>
    </row>
    <row r="25" spans="1:5" ht="13.2" outlineLevel="1" x14ac:dyDescent="0.25">
      <c r="A25" s="5"/>
      <c r="B25" s="6" t="s">
        <v>611</v>
      </c>
      <c r="C25" s="7">
        <v>1053981.8899999999</v>
      </c>
      <c r="D25" s="7">
        <v>134420.31</v>
      </c>
      <c r="E25" s="38">
        <f>D25/C25</f>
        <v>0.12753569228784378</v>
      </c>
    </row>
    <row r="26" spans="1:5" ht="13.2" outlineLevel="1" x14ac:dyDescent="0.25">
      <c r="A26" s="5"/>
      <c r="B26" s="6" t="s">
        <v>612</v>
      </c>
      <c r="C26" s="7">
        <v>8121125.3499999996</v>
      </c>
      <c r="D26" s="7">
        <v>7461207.0099999998</v>
      </c>
      <c r="E26" s="38">
        <f>D26/C26</f>
        <v>0.91874053021481805</v>
      </c>
    </row>
    <row r="27" spans="1:5" ht="13.2" outlineLevel="1" x14ac:dyDescent="0.25">
      <c r="A27" s="1"/>
      <c r="B27" s="2" t="s">
        <v>613</v>
      </c>
      <c r="C27" s="3">
        <f>C23-C26-C25</f>
        <v>169045458.96000001</v>
      </c>
      <c r="D27" s="3">
        <f>D23-D26-D25</f>
        <v>80728573.129999995</v>
      </c>
      <c r="E27" s="39">
        <f>D27/C27</f>
        <v>0.47755540803436908</v>
      </c>
    </row>
    <row r="28" spans="1:5" ht="13.2" outlineLevel="2" x14ac:dyDescent="0.25">
      <c r="A28" s="16" t="s">
        <v>30</v>
      </c>
      <c r="B28" s="17" t="s">
        <v>31</v>
      </c>
      <c r="C28" s="18">
        <v>166692669.25999999</v>
      </c>
      <c r="D28" s="18">
        <v>79265115.200000003</v>
      </c>
      <c r="E28" s="19">
        <f t="shared" ref="E28" si="4">D28/C28</f>
        <v>0.47551650322645994</v>
      </c>
    </row>
    <row r="29" spans="1:5" ht="13.2" outlineLevel="7" x14ac:dyDescent="0.25">
      <c r="A29" s="20" t="s">
        <v>32</v>
      </c>
      <c r="B29" s="21" t="s">
        <v>9</v>
      </c>
      <c r="C29" s="22">
        <v>81743387.810000002</v>
      </c>
      <c r="D29" s="22">
        <v>39918805.950000003</v>
      </c>
      <c r="E29" s="23">
        <f>D29/C29</f>
        <v>0.4883429353672637</v>
      </c>
    </row>
    <row r="30" spans="1:5" ht="13.2" outlineLevel="7" x14ac:dyDescent="0.25">
      <c r="A30" s="20" t="s">
        <v>33</v>
      </c>
      <c r="B30" s="21" t="s">
        <v>11</v>
      </c>
      <c r="C30" s="22">
        <v>74453226.540000007</v>
      </c>
      <c r="D30" s="22">
        <v>33456938.030000001</v>
      </c>
      <c r="E30" s="23">
        <f>D30/C30</f>
        <v>0.44936854431721984</v>
      </c>
    </row>
    <row r="31" spans="1:5" ht="13.2" outlineLevel="7" x14ac:dyDescent="0.25">
      <c r="A31" s="20" t="s">
        <v>34</v>
      </c>
      <c r="B31" s="21" t="s">
        <v>35</v>
      </c>
      <c r="C31" s="22">
        <v>10496054.91</v>
      </c>
      <c r="D31" s="22">
        <v>5889371.2199999997</v>
      </c>
      <c r="E31" s="23">
        <f>D31/C31</f>
        <v>0.56110331648407885</v>
      </c>
    </row>
    <row r="32" spans="1:5" ht="13.2" outlineLevel="2" x14ac:dyDescent="0.25">
      <c r="A32" s="16" t="s">
        <v>36</v>
      </c>
      <c r="B32" s="17" t="s">
        <v>37</v>
      </c>
      <c r="C32" s="18">
        <v>8960000</v>
      </c>
      <c r="D32" s="18">
        <v>8700000</v>
      </c>
      <c r="E32" s="24">
        <f t="shared" ref="E32" si="5">D32/C32</f>
        <v>0.9709821428571429</v>
      </c>
    </row>
    <row r="33" spans="1:5" ht="13.2" outlineLevel="7" x14ac:dyDescent="0.25">
      <c r="A33" s="20" t="s">
        <v>38</v>
      </c>
      <c r="B33" s="21" t="s">
        <v>39</v>
      </c>
      <c r="C33" s="22">
        <v>260000</v>
      </c>
      <c r="D33" s="22">
        <v>0</v>
      </c>
      <c r="E33" s="23">
        <f>D33/C33</f>
        <v>0</v>
      </c>
    </row>
    <row r="34" spans="1:5" ht="20.399999999999999" outlineLevel="7" x14ac:dyDescent="0.25">
      <c r="A34" s="20" t="s">
        <v>40</v>
      </c>
      <c r="B34" s="21" t="s">
        <v>41</v>
      </c>
      <c r="C34" s="22">
        <v>8700000</v>
      </c>
      <c r="D34" s="22">
        <v>8700000</v>
      </c>
      <c r="E34" s="23">
        <f>D34/C34</f>
        <v>1</v>
      </c>
    </row>
    <row r="35" spans="1:5" ht="13.2" outlineLevel="2" x14ac:dyDescent="0.25">
      <c r="A35" s="16" t="s">
        <v>42</v>
      </c>
      <c r="B35" s="17" t="s">
        <v>43</v>
      </c>
      <c r="C35" s="18">
        <v>820000</v>
      </c>
      <c r="D35" s="18">
        <v>136166</v>
      </c>
      <c r="E35" s="24">
        <f t="shared" ref="E35" si="6">D35/C35</f>
        <v>0.16605609756097561</v>
      </c>
    </row>
    <row r="36" spans="1:5" ht="20.399999999999999" outlineLevel="7" x14ac:dyDescent="0.25">
      <c r="A36" s="20" t="s">
        <v>44</v>
      </c>
      <c r="B36" s="21" t="s">
        <v>45</v>
      </c>
      <c r="C36" s="22">
        <v>150000</v>
      </c>
      <c r="D36" s="22">
        <v>0</v>
      </c>
      <c r="E36" s="23">
        <f>D36/C36</f>
        <v>0</v>
      </c>
    </row>
    <row r="37" spans="1:5" ht="13.2" outlineLevel="7" x14ac:dyDescent="0.25">
      <c r="A37" s="20" t="s">
        <v>46</v>
      </c>
      <c r="B37" s="21" t="s">
        <v>47</v>
      </c>
      <c r="C37" s="22">
        <v>60000</v>
      </c>
      <c r="D37" s="22">
        <v>0</v>
      </c>
      <c r="E37" s="23">
        <f>D37/C37</f>
        <v>0</v>
      </c>
    </row>
    <row r="38" spans="1:5" ht="13.2" outlineLevel="7" x14ac:dyDescent="0.25">
      <c r="A38" s="20" t="s">
        <v>48</v>
      </c>
      <c r="B38" s="21" t="s">
        <v>49</v>
      </c>
      <c r="C38" s="22">
        <v>380000</v>
      </c>
      <c r="D38" s="22">
        <v>136166</v>
      </c>
      <c r="E38" s="23">
        <f>D38/C38</f>
        <v>0.35833157894736845</v>
      </c>
    </row>
    <row r="39" spans="1:5" ht="30.6" outlineLevel="7" x14ac:dyDescent="0.25">
      <c r="A39" s="20" t="s">
        <v>50</v>
      </c>
      <c r="B39" s="21" t="s">
        <v>51</v>
      </c>
      <c r="C39" s="22">
        <v>230000</v>
      </c>
      <c r="D39" s="22">
        <v>0</v>
      </c>
      <c r="E39" s="23">
        <f>D39/C39</f>
        <v>0</v>
      </c>
    </row>
    <row r="40" spans="1:5" ht="13.2" outlineLevel="2" x14ac:dyDescent="0.25">
      <c r="A40" s="16" t="s">
        <v>52</v>
      </c>
      <c r="B40" s="17" t="s">
        <v>53</v>
      </c>
      <c r="C40" s="18">
        <v>1747896.94</v>
      </c>
      <c r="D40" s="18">
        <v>222919.25</v>
      </c>
      <c r="E40" s="24">
        <f t="shared" ref="E40:E41" si="7">D40/C40</f>
        <v>0.12753569440999193</v>
      </c>
    </row>
    <row r="41" spans="1:5" ht="30.6" outlineLevel="7" x14ac:dyDescent="0.25">
      <c r="A41" s="20" t="s">
        <v>54</v>
      </c>
      <c r="B41" s="21" t="s">
        <v>55</v>
      </c>
      <c r="C41" s="22">
        <v>1747896.94</v>
      </c>
      <c r="D41" s="22">
        <v>222919.25</v>
      </c>
      <c r="E41" s="25">
        <f t="shared" si="7"/>
        <v>0.12753569440999193</v>
      </c>
    </row>
    <row r="42" spans="1:5" ht="20.399999999999999" outlineLevel="1" x14ac:dyDescent="0.25">
      <c r="A42" s="29" t="s">
        <v>56</v>
      </c>
      <c r="B42" s="30" t="s">
        <v>57</v>
      </c>
      <c r="C42" s="31">
        <v>134509440.5</v>
      </c>
      <c r="D42" s="31">
        <v>65146716.539999999</v>
      </c>
      <c r="E42" s="32">
        <f t="shared" ref="E42" si="8">D42/C42</f>
        <v>0.48432820995935971</v>
      </c>
    </row>
    <row r="43" spans="1:5" ht="13.2" outlineLevel="1" x14ac:dyDescent="0.25">
      <c r="A43" s="1"/>
      <c r="B43" s="2" t="s">
        <v>610</v>
      </c>
      <c r="C43" s="3"/>
      <c r="D43" s="3"/>
      <c r="E43" s="37"/>
    </row>
    <row r="44" spans="1:5" ht="13.2" outlineLevel="1" x14ac:dyDescent="0.25">
      <c r="A44" s="5"/>
      <c r="B44" s="6" t="s">
        <v>611</v>
      </c>
      <c r="C44" s="7">
        <v>0</v>
      </c>
      <c r="D44" s="7">
        <v>0</v>
      </c>
      <c r="E44" s="38"/>
    </row>
    <row r="45" spans="1:5" ht="13.2" outlineLevel="1" x14ac:dyDescent="0.25">
      <c r="A45" s="5"/>
      <c r="B45" s="6" t="s">
        <v>612</v>
      </c>
      <c r="C45" s="7">
        <v>420000</v>
      </c>
      <c r="D45" s="7">
        <v>420000</v>
      </c>
      <c r="E45" s="38">
        <f>D45/C45</f>
        <v>1</v>
      </c>
    </row>
    <row r="46" spans="1:5" ht="13.2" outlineLevel="1" x14ac:dyDescent="0.25">
      <c r="A46" s="1"/>
      <c r="B46" s="2" t="s">
        <v>613</v>
      </c>
      <c r="C46" s="3">
        <f>C42-C45-C44</f>
        <v>134089440.5</v>
      </c>
      <c r="D46" s="3">
        <f>D42-D45</f>
        <v>64726716.539999999</v>
      </c>
      <c r="E46" s="39">
        <f>D46/C46</f>
        <v>0.482713003340483</v>
      </c>
    </row>
    <row r="47" spans="1:5" ht="13.2" outlineLevel="2" x14ac:dyDescent="0.25">
      <c r="A47" s="16" t="s">
        <v>58</v>
      </c>
      <c r="B47" s="17" t="s">
        <v>59</v>
      </c>
      <c r="C47" s="18">
        <v>133230773.83</v>
      </c>
      <c r="D47" s="18">
        <v>64243528.369999997</v>
      </c>
      <c r="E47" s="19">
        <f t="shared" ref="E47" si="9">D47/C47</f>
        <v>0.48219736719366013</v>
      </c>
    </row>
    <row r="48" spans="1:5" ht="13.2" outlineLevel="7" x14ac:dyDescent="0.25">
      <c r="A48" s="20" t="s">
        <v>60</v>
      </c>
      <c r="B48" s="21" t="s">
        <v>9</v>
      </c>
      <c r="C48" s="22">
        <v>6712345.4400000004</v>
      </c>
      <c r="D48" s="22">
        <v>3543042.19</v>
      </c>
      <c r="E48" s="23">
        <f>D48/C48</f>
        <v>0.52783966821588368</v>
      </c>
    </row>
    <row r="49" spans="1:5" ht="13.2" outlineLevel="7" x14ac:dyDescent="0.25">
      <c r="A49" s="20" t="s">
        <v>61</v>
      </c>
      <c r="B49" s="21" t="s">
        <v>11</v>
      </c>
      <c r="C49" s="22">
        <v>94074438.390000001</v>
      </c>
      <c r="D49" s="22">
        <v>38478137.170000002</v>
      </c>
      <c r="E49" s="23">
        <f>D49/C49</f>
        <v>0.40901798435918363</v>
      </c>
    </row>
    <row r="50" spans="1:5" ht="20.399999999999999" outlineLevel="7" x14ac:dyDescent="0.25">
      <c r="A50" s="20" t="s">
        <v>62</v>
      </c>
      <c r="B50" s="21" t="s">
        <v>63</v>
      </c>
      <c r="C50" s="22">
        <v>32443990</v>
      </c>
      <c r="D50" s="22">
        <v>22222349.010000002</v>
      </c>
      <c r="E50" s="23">
        <f>D50/C50</f>
        <v>0.68494500861330565</v>
      </c>
    </row>
    <row r="51" spans="1:5" ht="13.2" outlineLevel="2" x14ac:dyDescent="0.25">
      <c r="A51" s="16" t="s">
        <v>64</v>
      </c>
      <c r="B51" s="17" t="s">
        <v>65</v>
      </c>
      <c r="C51" s="18">
        <v>612000</v>
      </c>
      <c r="D51" s="18">
        <v>393747.5</v>
      </c>
      <c r="E51" s="24">
        <f t="shared" ref="E51" si="10">D51/C51</f>
        <v>0.64337826797385622</v>
      </c>
    </row>
    <row r="52" spans="1:5" ht="13.2" outlineLevel="7" x14ac:dyDescent="0.25">
      <c r="A52" s="20" t="s">
        <v>66</v>
      </c>
      <c r="B52" s="21" t="s">
        <v>67</v>
      </c>
      <c r="C52" s="22">
        <v>312000</v>
      </c>
      <c r="D52" s="22">
        <v>93747.5</v>
      </c>
      <c r="E52" s="23">
        <f>D52/C52</f>
        <v>0.30047275641025639</v>
      </c>
    </row>
    <row r="53" spans="1:5" ht="30.6" outlineLevel="7" x14ac:dyDescent="0.25">
      <c r="A53" s="20" t="s">
        <v>68</v>
      </c>
      <c r="B53" s="21" t="s">
        <v>69</v>
      </c>
      <c r="C53" s="22">
        <v>300000</v>
      </c>
      <c r="D53" s="22">
        <v>300000</v>
      </c>
      <c r="E53" s="23">
        <f>D53/C53</f>
        <v>1</v>
      </c>
    </row>
    <row r="54" spans="1:5" ht="13.2" outlineLevel="2" x14ac:dyDescent="0.25">
      <c r="A54" s="16" t="s">
        <v>70</v>
      </c>
      <c r="B54" s="17" t="s">
        <v>71</v>
      </c>
      <c r="C54" s="18">
        <v>500000</v>
      </c>
      <c r="D54" s="18">
        <v>342774</v>
      </c>
      <c r="E54" s="24">
        <f t="shared" ref="E54:E58" si="11">D54/C54</f>
        <v>0.68554800000000005</v>
      </c>
    </row>
    <row r="55" spans="1:5" ht="13.2" outlineLevel="7" x14ac:dyDescent="0.25">
      <c r="A55" s="20" t="s">
        <v>72</v>
      </c>
      <c r="B55" s="21" t="s">
        <v>73</v>
      </c>
      <c r="C55" s="22">
        <v>500000</v>
      </c>
      <c r="D55" s="22">
        <v>342774</v>
      </c>
      <c r="E55" s="26">
        <f t="shared" si="11"/>
        <v>0.68554800000000005</v>
      </c>
    </row>
    <row r="56" spans="1:5" ht="13.2" outlineLevel="2" x14ac:dyDescent="0.25">
      <c r="A56" s="16" t="s">
        <v>74</v>
      </c>
      <c r="B56" s="17" t="s">
        <v>75</v>
      </c>
      <c r="C56" s="18">
        <v>166666.67000000001</v>
      </c>
      <c r="D56" s="18">
        <v>166666.67000000001</v>
      </c>
      <c r="E56" s="24">
        <f t="shared" si="11"/>
        <v>1</v>
      </c>
    </row>
    <row r="57" spans="1:5" ht="13.2" outlineLevel="7" x14ac:dyDescent="0.25">
      <c r="A57" s="20" t="s">
        <v>76</v>
      </c>
      <c r="B57" s="21" t="s">
        <v>77</v>
      </c>
      <c r="C57" s="22">
        <v>166666.67000000001</v>
      </c>
      <c r="D57" s="22">
        <v>166666.67000000001</v>
      </c>
      <c r="E57" s="26">
        <f t="shared" si="11"/>
        <v>1</v>
      </c>
    </row>
    <row r="58" spans="1:5" ht="13.2" outlineLevel="1" x14ac:dyDescent="0.25">
      <c r="A58" s="29" t="s">
        <v>78</v>
      </c>
      <c r="B58" s="30" t="s">
        <v>79</v>
      </c>
      <c r="C58" s="31">
        <v>1417087540</v>
      </c>
      <c r="D58" s="31">
        <v>776319720.74000001</v>
      </c>
      <c r="E58" s="44">
        <f t="shared" si="11"/>
        <v>0.54782763860869177</v>
      </c>
    </row>
    <row r="59" spans="1:5" ht="13.2" outlineLevel="1" x14ac:dyDescent="0.25">
      <c r="A59" s="1"/>
      <c r="B59" s="2" t="s">
        <v>610</v>
      </c>
      <c r="C59" s="3"/>
      <c r="D59" s="3"/>
      <c r="E59" s="37"/>
    </row>
    <row r="60" spans="1:5" ht="13.2" outlineLevel="1" x14ac:dyDescent="0.25">
      <c r="A60" s="5"/>
      <c r="B60" s="6" t="s">
        <v>611</v>
      </c>
      <c r="C60" s="7">
        <f>C64</f>
        <v>26971440</v>
      </c>
      <c r="D60" s="7">
        <v>15932029.369999999</v>
      </c>
      <c r="E60" s="38"/>
    </row>
    <row r="61" spans="1:5" ht="13.2" outlineLevel="1" x14ac:dyDescent="0.25">
      <c r="A61" s="5"/>
      <c r="B61" s="6" t="s">
        <v>612</v>
      </c>
      <c r="C61" s="7">
        <f>C65+C66+432000</f>
        <v>1386055100</v>
      </c>
      <c r="D61" s="7">
        <f>D65+D66+144000</f>
        <v>760180003.21000004</v>
      </c>
      <c r="E61" s="38">
        <f>D61/C61</f>
        <v>0.54844861738180539</v>
      </c>
    </row>
    <row r="62" spans="1:5" ht="13.2" outlineLevel="1" x14ac:dyDescent="0.25">
      <c r="A62" s="1"/>
      <c r="B62" s="2" t="s">
        <v>613</v>
      </c>
      <c r="C62" s="3">
        <f>C58-C61-C60</f>
        <v>4061000</v>
      </c>
      <c r="D62" s="3">
        <f>D58-D61-D60</f>
        <v>207688.15999997221</v>
      </c>
      <c r="E62" s="39">
        <f>D62/C62</f>
        <v>5.1142122629887272E-2</v>
      </c>
    </row>
    <row r="63" spans="1:5" ht="20.399999999999999" outlineLevel="2" x14ac:dyDescent="0.25">
      <c r="A63" s="16" t="s">
        <v>80</v>
      </c>
      <c r="B63" s="17" t="s">
        <v>81</v>
      </c>
      <c r="C63" s="18">
        <v>1412594540</v>
      </c>
      <c r="D63" s="18">
        <v>775960197.32000005</v>
      </c>
      <c r="E63" s="19">
        <f t="shared" ref="E63" si="12">D63/C63</f>
        <v>0.54931558585806228</v>
      </c>
    </row>
    <row r="64" spans="1:5" ht="20.399999999999999" outlineLevel="7" x14ac:dyDescent="0.25">
      <c r="A64" s="20" t="s">
        <v>82</v>
      </c>
      <c r="B64" s="21" t="s">
        <v>83</v>
      </c>
      <c r="C64" s="22">
        <v>26971440</v>
      </c>
      <c r="D64" s="22">
        <v>15924194.109999999</v>
      </c>
      <c r="E64" s="23">
        <f>D64/C64</f>
        <v>0.59040948907436896</v>
      </c>
    </row>
    <row r="65" spans="1:5" ht="51" outlineLevel="7" x14ac:dyDescent="0.25">
      <c r="A65" s="20" t="s">
        <v>84</v>
      </c>
      <c r="B65" s="27" t="s">
        <v>85</v>
      </c>
      <c r="C65" s="22">
        <v>775247200</v>
      </c>
      <c r="D65" s="22">
        <v>401482426.70999998</v>
      </c>
      <c r="E65" s="23">
        <f>D65/C65</f>
        <v>0.51787665496889246</v>
      </c>
    </row>
    <row r="66" spans="1:5" ht="61.2" outlineLevel="7" x14ac:dyDescent="0.25">
      <c r="A66" s="20" t="s">
        <v>86</v>
      </c>
      <c r="B66" s="27" t="s">
        <v>87</v>
      </c>
      <c r="C66" s="22">
        <v>610375900</v>
      </c>
      <c r="D66" s="22">
        <v>358553576.5</v>
      </c>
      <c r="E66" s="23">
        <f>D66/C66</f>
        <v>0.58743075619466623</v>
      </c>
    </row>
    <row r="67" spans="1:5" ht="13.2" outlineLevel="2" x14ac:dyDescent="0.25">
      <c r="A67" s="16" t="s">
        <v>88</v>
      </c>
      <c r="B67" s="17" t="s">
        <v>89</v>
      </c>
      <c r="C67" s="18">
        <v>4373000</v>
      </c>
      <c r="D67" s="18">
        <v>332587.62</v>
      </c>
      <c r="E67" s="24">
        <f t="shared" ref="E67" si="13">D67/C67</f>
        <v>7.6054795335010292E-2</v>
      </c>
    </row>
    <row r="68" spans="1:5" ht="20.399999999999999" outlineLevel="7" x14ac:dyDescent="0.25">
      <c r="A68" s="20" t="s">
        <v>90</v>
      </c>
      <c r="B68" s="21" t="s">
        <v>91</v>
      </c>
      <c r="C68" s="22">
        <v>580000</v>
      </c>
      <c r="D68" s="22">
        <v>172587.62</v>
      </c>
      <c r="E68" s="23">
        <f>D68/C68</f>
        <v>0.29756486206896549</v>
      </c>
    </row>
    <row r="69" spans="1:5" ht="13.2" outlineLevel="7" x14ac:dyDescent="0.25">
      <c r="A69" s="20" t="s">
        <v>92</v>
      </c>
      <c r="B69" s="21" t="s">
        <v>93</v>
      </c>
      <c r="C69" s="22">
        <v>8000</v>
      </c>
      <c r="D69" s="22">
        <v>0</v>
      </c>
      <c r="E69" s="23">
        <f>D69/C69</f>
        <v>0</v>
      </c>
    </row>
    <row r="70" spans="1:5" ht="13.2" outlineLevel="7" x14ac:dyDescent="0.25">
      <c r="A70" s="20" t="s">
        <v>94</v>
      </c>
      <c r="B70" s="21" t="s">
        <v>95</v>
      </c>
      <c r="C70" s="22">
        <v>200000</v>
      </c>
      <c r="D70" s="22">
        <v>0</v>
      </c>
      <c r="E70" s="23">
        <f>D70/C70</f>
        <v>0</v>
      </c>
    </row>
    <row r="71" spans="1:5" ht="13.2" outlineLevel="7" x14ac:dyDescent="0.25">
      <c r="A71" s="20" t="s">
        <v>96</v>
      </c>
      <c r="B71" s="21" t="s">
        <v>97</v>
      </c>
      <c r="C71" s="22">
        <v>3005000</v>
      </c>
      <c r="D71" s="22">
        <v>0</v>
      </c>
      <c r="E71" s="23">
        <f t="shared" ref="E71:E72" si="14">D71/C71</f>
        <v>0</v>
      </c>
    </row>
    <row r="72" spans="1:5" ht="20.399999999999999" outlineLevel="7" x14ac:dyDescent="0.25">
      <c r="A72" s="20" t="s">
        <v>98</v>
      </c>
      <c r="B72" s="21" t="s">
        <v>99</v>
      </c>
      <c r="C72" s="22">
        <v>100000</v>
      </c>
      <c r="D72" s="22">
        <v>0</v>
      </c>
      <c r="E72" s="23">
        <f t="shared" si="14"/>
        <v>0</v>
      </c>
    </row>
    <row r="73" spans="1:5" ht="20.399999999999999" outlineLevel="7" x14ac:dyDescent="0.25">
      <c r="A73" s="20" t="s">
        <v>100</v>
      </c>
      <c r="B73" s="21" t="s">
        <v>91</v>
      </c>
      <c r="C73" s="22">
        <v>480000</v>
      </c>
      <c r="D73" s="22">
        <v>160000</v>
      </c>
      <c r="E73" s="23">
        <f>D73/C73</f>
        <v>0.33333333333333331</v>
      </c>
    </row>
    <row r="74" spans="1:5" ht="13.2" outlineLevel="2" x14ac:dyDescent="0.25">
      <c r="A74" s="16" t="s">
        <v>101</v>
      </c>
      <c r="B74" s="17" t="s">
        <v>102</v>
      </c>
      <c r="C74" s="18">
        <v>120000</v>
      </c>
      <c r="D74" s="18">
        <v>26935.8</v>
      </c>
      <c r="E74" s="24">
        <f t="shared" ref="E74:E76" si="15">D74/C74</f>
        <v>0.224465</v>
      </c>
    </row>
    <row r="75" spans="1:5" ht="13.2" outlineLevel="7" x14ac:dyDescent="0.25">
      <c r="A75" s="20" t="s">
        <v>103</v>
      </c>
      <c r="B75" s="21" t="s">
        <v>104</v>
      </c>
      <c r="C75" s="22">
        <v>120000</v>
      </c>
      <c r="D75" s="22">
        <v>26935.8</v>
      </c>
      <c r="E75" s="24">
        <f t="shared" si="15"/>
        <v>0.224465</v>
      </c>
    </row>
    <row r="76" spans="1:5" ht="13.2" outlineLevel="1" x14ac:dyDescent="0.25">
      <c r="A76" s="29" t="s">
        <v>105</v>
      </c>
      <c r="B76" s="30" t="s">
        <v>106</v>
      </c>
      <c r="C76" s="31">
        <v>5899587.96</v>
      </c>
      <c r="D76" s="31">
        <v>659662</v>
      </c>
      <c r="E76" s="44">
        <f t="shared" si="15"/>
        <v>0.11181492749537715</v>
      </c>
    </row>
    <row r="77" spans="1:5" ht="13.2" outlineLevel="1" x14ac:dyDescent="0.25">
      <c r="A77" s="1"/>
      <c r="B77" s="2" t="s">
        <v>610</v>
      </c>
      <c r="C77" s="3"/>
      <c r="D77" s="3"/>
      <c r="E77" s="37"/>
    </row>
    <row r="78" spans="1:5" ht="13.2" outlineLevel="1" x14ac:dyDescent="0.25">
      <c r="A78" s="5"/>
      <c r="B78" s="6" t="s">
        <v>611</v>
      </c>
      <c r="C78" s="7">
        <v>2643300</v>
      </c>
      <c r="D78" s="7">
        <v>0</v>
      </c>
      <c r="E78" s="38"/>
    </row>
    <row r="79" spans="1:5" ht="13.2" outlineLevel="1" x14ac:dyDescent="0.25">
      <c r="A79" s="5"/>
      <c r="B79" s="6" t="s">
        <v>612</v>
      </c>
      <c r="C79" s="7">
        <v>1755619.16</v>
      </c>
      <c r="D79" s="7">
        <v>223620</v>
      </c>
      <c r="E79" s="38">
        <f>D79/C79</f>
        <v>0.12737386620911564</v>
      </c>
    </row>
    <row r="80" spans="1:5" ht="13.2" outlineLevel="1" x14ac:dyDescent="0.25">
      <c r="A80" s="1"/>
      <c r="B80" s="2" t="s">
        <v>613</v>
      </c>
      <c r="C80" s="3">
        <f>C76-C79-C78</f>
        <v>1500668.7999999998</v>
      </c>
      <c r="D80" s="3">
        <f>D76-D79-D78</f>
        <v>436042</v>
      </c>
      <c r="E80" s="39">
        <f>D80/C80</f>
        <v>0.29056511336811963</v>
      </c>
    </row>
    <row r="81" spans="1:5" ht="20.399999999999999" outlineLevel="2" x14ac:dyDescent="0.25">
      <c r="A81" s="16" t="s">
        <v>107</v>
      </c>
      <c r="B81" s="17" t="s">
        <v>108</v>
      </c>
      <c r="C81" s="18">
        <v>1516003.34</v>
      </c>
      <c r="D81" s="18">
        <v>659662</v>
      </c>
      <c r="E81" s="19">
        <f t="shared" ref="E81" si="16">D81/C81</f>
        <v>0.43513228671382742</v>
      </c>
    </row>
    <row r="82" spans="1:5" ht="20.399999999999999" outlineLevel="7" x14ac:dyDescent="0.25">
      <c r="A82" s="20" t="s">
        <v>109</v>
      </c>
      <c r="B82" s="21" t="s">
        <v>110</v>
      </c>
      <c r="C82" s="22">
        <v>315700</v>
      </c>
      <c r="D82" s="22">
        <v>111069</v>
      </c>
      <c r="E82" s="23">
        <f>D82/C82</f>
        <v>0.35181818181818181</v>
      </c>
    </row>
    <row r="83" spans="1:5" ht="20.399999999999999" outlineLevel="7" x14ac:dyDescent="0.25">
      <c r="A83" s="20" t="s">
        <v>111</v>
      </c>
      <c r="B83" s="21" t="s">
        <v>112</v>
      </c>
      <c r="C83" s="22">
        <v>331200</v>
      </c>
      <c r="D83" s="22">
        <v>269133</v>
      </c>
      <c r="E83" s="23">
        <f>D83/C83</f>
        <v>0.81259963768115939</v>
      </c>
    </row>
    <row r="84" spans="1:5" ht="13.2" outlineLevel="7" x14ac:dyDescent="0.25">
      <c r="A84" s="20" t="s">
        <v>113</v>
      </c>
      <c r="B84" s="21" t="s">
        <v>114</v>
      </c>
      <c r="C84" s="22">
        <v>365000</v>
      </c>
      <c r="D84" s="22">
        <v>31000</v>
      </c>
      <c r="E84" s="23">
        <f>D84/C84</f>
        <v>8.4931506849315067E-2</v>
      </c>
    </row>
    <row r="85" spans="1:5" ht="30.6" outlineLevel="7" x14ac:dyDescent="0.25">
      <c r="A85" s="20" t="s">
        <v>115</v>
      </c>
      <c r="B85" s="21" t="s">
        <v>116</v>
      </c>
      <c r="C85" s="22">
        <v>242327.78</v>
      </c>
      <c r="D85" s="22">
        <v>48460</v>
      </c>
      <c r="E85" s="23">
        <f t="shared" ref="E85:E86" si="17">D85/C85</f>
        <v>0.19997707237692683</v>
      </c>
    </row>
    <row r="86" spans="1:5" ht="30.6" outlineLevel="7" x14ac:dyDescent="0.25">
      <c r="A86" s="20" t="s">
        <v>117</v>
      </c>
      <c r="B86" s="21" t="s">
        <v>118</v>
      </c>
      <c r="C86" s="22">
        <v>200000</v>
      </c>
      <c r="D86" s="22">
        <v>200000</v>
      </c>
      <c r="E86" s="23">
        <f t="shared" si="17"/>
        <v>1</v>
      </c>
    </row>
    <row r="87" spans="1:5" ht="30.6" outlineLevel="7" x14ac:dyDescent="0.25">
      <c r="A87" s="20" t="s">
        <v>119</v>
      </c>
      <c r="B87" s="21" t="s">
        <v>120</v>
      </c>
      <c r="C87" s="22">
        <v>61775.56</v>
      </c>
      <c r="D87" s="22">
        <v>0</v>
      </c>
      <c r="E87" s="23">
        <f>D87/C87</f>
        <v>0</v>
      </c>
    </row>
    <row r="88" spans="1:5" ht="13.2" outlineLevel="2" x14ac:dyDescent="0.25">
      <c r="A88" s="16" t="s">
        <v>121</v>
      </c>
      <c r="B88" s="17" t="s">
        <v>122</v>
      </c>
      <c r="C88" s="18">
        <v>4383584.62</v>
      </c>
      <c r="D88" s="18">
        <v>0</v>
      </c>
      <c r="E88" s="24">
        <f t="shared" ref="E88:E90" si="18">D88/C88</f>
        <v>0</v>
      </c>
    </row>
    <row r="89" spans="1:5" ht="20.399999999999999" outlineLevel="7" x14ac:dyDescent="0.25">
      <c r="A89" s="20" t="s">
        <v>123</v>
      </c>
      <c r="B89" s="21" t="s">
        <v>124</v>
      </c>
      <c r="C89" s="22">
        <v>4383584.62</v>
      </c>
      <c r="D89" s="22">
        <v>0</v>
      </c>
      <c r="E89" s="19">
        <f t="shared" si="18"/>
        <v>0</v>
      </c>
    </row>
    <row r="90" spans="1:5" ht="20.399999999999999" outlineLevel="1" x14ac:dyDescent="0.25">
      <c r="A90" s="29" t="s">
        <v>125</v>
      </c>
      <c r="B90" s="30" t="s">
        <v>126</v>
      </c>
      <c r="C90" s="31">
        <v>112637210.3</v>
      </c>
      <c r="D90" s="31">
        <v>48172887.119999997</v>
      </c>
      <c r="E90" s="32">
        <f t="shared" si="18"/>
        <v>0.42768182017022133</v>
      </c>
    </row>
    <row r="91" spans="1:5" ht="13.2" outlineLevel="1" x14ac:dyDescent="0.25">
      <c r="A91" s="1"/>
      <c r="B91" s="2" t="s">
        <v>610</v>
      </c>
      <c r="C91" s="3"/>
      <c r="D91" s="3"/>
      <c r="E91" s="37"/>
    </row>
    <row r="92" spans="1:5" ht="13.2" outlineLevel="1" x14ac:dyDescent="0.25">
      <c r="A92" s="5"/>
      <c r="B92" s="6" t="s">
        <v>611</v>
      </c>
      <c r="C92" s="7">
        <v>24765900</v>
      </c>
      <c r="D92" s="7">
        <v>10847904.869999999</v>
      </c>
      <c r="E92" s="38">
        <f>D92/C92</f>
        <v>0.43801779341756203</v>
      </c>
    </row>
    <row r="93" spans="1:5" ht="13.2" outlineLevel="1" x14ac:dyDescent="0.25">
      <c r="A93" s="5"/>
      <c r="B93" s="6" t="s">
        <v>612</v>
      </c>
      <c r="C93" s="7">
        <v>75845400</v>
      </c>
      <c r="D93" s="7">
        <v>33622156.899999999</v>
      </c>
      <c r="E93" s="38">
        <f>D93/C93</f>
        <v>0.44329856392081785</v>
      </c>
    </row>
    <row r="94" spans="1:5" ht="13.2" outlineLevel="1" x14ac:dyDescent="0.25">
      <c r="A94" s="1"/>
      <c r="B94" s="2" t="s">
        <v>613</v>
      </c>
      <c r="C94" s="3">
        <f>C90-C93-C92</f>
        <v>12025910.299999997</v>
      </c>
      <c r="D94" s="3">
        <f>D90-D93-D92</f>
        <v>3702825.3499999996</v>
      </c>
      <c r="E94" s="39">
        <f>D94/C94</f>
        <v>0.30790395551179195</v>
      </c>
    </row>
    <row r="95" spans="1:5" ht="20.399999999999999" outlineLevel="2" x14ac:dyDescent="0.25">
      <c r="A95" s="16" t="s">
        <v>127</v>
      </c>
      <c r="B95" s="17" t="s">
        <v>128</v>
      </c>
      <c r="C95" s="18">
        <v>3652060.3</v>
      </c>
      <c r="D95" s="18">
        <v>766567</v>
      </c>
      <c r="E95" s="19">
        <f t="shared" ref="E95" si="19">D95/C95</f>
        <v>0.20989987487336945</v>
      </c>
    </row>
    <row r="96" spans="1:5" ht="20.399999999999999" outlineLevel="7" x14ac:dyDescent="0.25">
      <c r="A96" s="20" t="s">
        <v>129</v>
      </c>
      <c r="B96" s="21" t="s">
        <v>130</v>
      </c>
      <c r="C96" s="22">
        <v>1008545</v>
      </c>
      <c r="D96" s="22">
        <v>259217</v>
      </c>
      <c r="E96" s="23">
        <f>D96/C96</f>
        <v>0.25702075762608512</v>
      </c>
    </row>
    <row r="97" spans="1:5" ht="13.2" outlineLevel="7" x14ac:dyDescent="0.25">
      <c r="A97" s="20" t="s">
        <v>131</v>
      </c>
      <c r="B97" s="21" t="s">
        <v>132</v>
      </c>
      <c r="C97" s="22">
        <v>1299600</v>
      </c>
      <c r="D97" s="22">
        <v>507350</v>
      </c>
      <c r="E97" s="23">
        <f>D97/C97</f>
        <v>0.39038935056940599</v>
      </c>
    </row>
    <row r="98" spans="1:5" ht="13.2" outlineLevel="7" x14ac:dyDescent="0.25">
      <c r="A98" s="20" t="s">
        <v>133</v>
      </c>
      <c r="B98" s="21" t="s">
        <v>134</v>
      </c>
      <c r="C98" s="22">
        <v>1343915.3</v>
      </c>
      <c r="D98" s="22">
        <v>0</v>
      </c>
      <c r="E98" s="23">
        <f>D98/C98</f>
        <v>0</v>
      </c>
    </row>
    <row r="99" spans="1:5" ht="13.2" outlineLevel="2" x14ac:dyDescent="0.25">
      <c r="A99" s="16" t="s">
        <v>135</v>
      </c>
      <c r="B99" s="17" t="s">
        <v>136</v>
      </c>
      <c r="C99" s="18">
        <v>10916550</v>
      </c>
      <c r="D99" s="18">
        <v>3697664.47</v>
      </c>
      <c r="E99" s="19">
        <f t="shared" ref="E99" si="20">D99/C99</f>
        <v>0.33872097594936129</v>
      </c>
    </row>
    <row r="100" spans="1:5" ht="13.2" outlineLevel="7" x14ac:dyDescent="0.25">
      <c r="A100" s="20" t="s">
        <v>137</v>
      </c>
      <c r="B100" s="21" t="s">
        <v>138</v>
      </c>
      <c r="C100" s="22">
        <v>8091327.7800000003</v>
      </c>
      <c r="D100" s="22">
        <v>2851657.67</v>
      </c>
      <c r="E100" s="23">
        <f>D100/C100</f>
        <v>0.352433833795323</v>
      </c>
    </row>
    <row r="101" spans="1:5" ht="20.399999999999999" outlineLevel="7" x14ac:dyDescent="0.25">
      <c r="A101" s="20" t="s">
        <v>139</v>
      </c>
      <c r="B101" s="21" t="s">
        <v>140</v>
      </c>
      <c r="C101" s="22">
        <v>16500</v>
      </c>
      <c r="D101" s="22">
        <v>16500</v>
      </c>
      <c r="E101" s="23">
        <f>D101/C101</f>
        <v>1</v>
      </c>
    </row>
    <row r="102" spans="1:5" ht="30.6" outlineLevel="7" x14ac:dyDescent="0.25">
      <c r="A102" s="20" t="s">
        <v>141</v>
      </c>
      <c r="B102" s="21" t="s">
        <v>142</v>
      </c>
      <c r="C102" s="22">
        <v>2808722.22</v>
      </c>
      <c r="D102" s="22">
        <v>829506.8</v>
      </c>
      <c r="E102" s="23">
        <f>D102/C102</f>
        <v>0.29533244480118082</v>
      </c>
    </row>
    <row r="103" spans="1:5" ht="20.399999999999999" outlineLevel="2" x14ac:dyDescent="0.25">
      <c r="A103" s="16" t="s">
        <v>143</v>
      </c>
      <c r="B103" s="17" t="s">
        <v>144</v>
      </c>
      <c r="C103" s="18">
        <v>98068600</v>
      </c>
      <c r="D103" s="18">
        <v>43708655.649999999</v>
      </c>
      <c r="E103" s="19">
        <f t="shared" ref="E103" si="21">D103/C103</f>
        <v>0.44569470401331313</v>
      </c>
    </row>
    <row r="104" spans="1:5" ht="51" outlineLevel="7" x14ac:dyDescent="0.25">
      <c r="A104" s="20" t="s">
        <v>145</v>
      </c>
      <c r="B104" s="27" t="s">
        <v>146</v>
      </c>
      <c r="C104" s="22">
        <v>27381900</v>
      </c>
      <c r="D104" s="22">
        <v>12746619.130000001</v>
      </c>
      <c r="E104" s="23">
        <f>D104/C104</f>
        <v>0.46551258787739347</v>
      </c>
    </row>
    <row r="105" spans="1:5" ht="20.399999999999999" outlineLevel="7" x14ac:dyDescent="0.25">
      <c r="A105" s="20" t="s">
        <v>147</v>
      </c>
      <c r="B105" s="21" t="s">
        <v>148</v>
      </c>
      <c r="C105" s="22">
        <v>70686700</v>
      </c>
      <c r="D105" s="22">
        <v>30962036.52</v>
      </c>
      <c r="E105" s="23">
        <f>D105/C105</f>
        <v>0.43801785229753265</v>
      </c>
    </row>
    <row r="106" spans="1:5" ht="20.399999999999999" outlineLevel="1" x14ac:dyDescent="0.25">
      <c r="A106" s="29" t="s">
        <v>149</v>
      </c>
      <c r="B106" s="30" t="s">
        <v>150</v>
      </c>
      <c r="C106" s="31">
        <v>94827493.540000007</v>
      </c>
      <c r="D106" s="31">
        <v>7180819.4900000002</v>
      </c>
      <c r="E106" s="32">
        <f t="shared" ref="E106" si="22">D106/C106</f>
        <v>7.5725079530558265E-2</v>
      </c>
    </row>
    <row r="107" spans="1:5" ht="13.2" outlineLevel="1" x14ac:dyDescent="0.25">
      <c r="A107" s="1"/>
      <c r="B107" s="2" t="s">
        <v>610</v>
      </c>
      <c r="C107" s="3"/>
      <c r="D107" s="3"/>
      <c r="E107" s="37"/>
    </row>
    <row r="108" spans="1:5" ht="13.2" outlineLevel="1" x14ac:dyDescent="0.25">
      <c r="A108" s="5"/>
      <c r="B108" s="6" t="s">
        <v>611</v>
      </c>
      <c r="C108" s="7"/>
      <c r="D108" s="7"/>
      <c r="E108" s="38"/>
    </row>
    <row r="109" spans="1:5" ht="13.2" outlineLevel="1" x14ac:dyDescent="0.25">
      <c r="A109" s="5"/>
      <c r="B109" s="6" t="s">
        <v>612</v>
      </c>
      <c r="C109" s="7">
        <v>4320000</v>
      </c>
      <c r="D109" s="7">
        <v>0</v>
      </c>
      <c r="E109" s="38">
        <f>D109/C109</f>
        <v>0</v>
      </c>
    </row>
    <row r="110" spans="1:5" ht="13.2" outlineLevel="1" x14ac:dyDescent="0.25">
      <c r="A110" s="1"/>
      <c r="B110" s="2" t="s">
        <v>613</v>
      </c>
      <c r="C110" s="3">
        <f>C106-C109</f>
        <v>90507493.540000007</v>
      </c>
      <c r="D110" s="3">
        <f>D106-D109</f>
        <v>7180819.4900000002</v>
      </c>
      <c r="E110" s="39">
        <f>D110/C110</f>
        <v>7.9339502279183322E-2</v>
      </c>
    </row>
    <row r="111" spans="1:5" ht="20.399999999999999" outlineLevel="2" x14ac:dyDescent="0.25">
      <c r="A111" s="16" t="s">
        <v>151</v>
      </c>
      <c r="B111" s="17" t="s">
        <v>152</v>
      </c>
      <c r="C111" s="18">
        <v>94727493.540000007</v>
      </c>
      <c r="D111" s="18">
        <v>7139819.4900000002</v>
      </c>
      <c r="E111" s="19">
        <f t="shared" ref="E111" si="23">D111/C111</f>
        <v>7.5372198959166081E-2</v>
      </c>
    </row>
    <row r="112" spans="1:5" ht="13.2" outlineLevel="7" x14ac:dyDescent="0.25">
      <c r="A112" s="20" t="s">
        <v>153</v>
      </c>
      <c r="B112" s="21" t="s">
        <v>154</v>
      </c>
      <c r="C112" s="22">
        <v>1080000</v>
      </c>
      <c r="D112" s="22">
        <v>540000</v>
      </c>
      <c r="E112" s="23">
        <f>D112/C112</f>
        <v>0.5</v>
      </c>
    </row>
    <row r="113" spans="1:5" ht="13.2" outlineLevel="7" x14ac:dyDescent="0.25">
      <c r="A113" s="20" t="s">
        <v>155</v>
      </c>
      <c r="B113" s="21" t="s">
        <v>156</v>
      </c>
      <c r="C113" s="22">
        <v>3056880</v>
      </c>
      <c r="D113" s="22">
        <v>1649760</v>
      </c>
      <c r="E113" s="23">
        <f>D113/C113</f>
        <v>0.53968752453481983</v>
      </c>
    </row>
    <row r="114" spans="1:5" ht="20.399999999999999" outlineLevel="7" x14ac:dyDescent="0.25">
      <c r="A114" s="20" t="s">
        <v>157</v>
      </c>
      <c r="B114" s="21" t="s">
        <v>158</v>
      </c>
      <c r="C114" s="22">
        <v>4072896</v>
      </c>
      <c r="D114" s="22">
        <v>1889132</v>
      </c>
      <c r="E114" s="23">
        <f>D114/C114</f>
        <v>0.46383015917911974</v>
      </c>
    </row>
    <row r="115" spans="1:5" ht="20.399999999999999" outlineLevel="7" x14ac:dyDescent="0.25">
      <c r="A115" s="20" t="s">
        <v>159</v>
      </c>
      <c r="B115" s="21" t="s">
        <v>160</v>
      </c>
      <c r="C115" s="22">
        <v>156890</v>
      </c>
      <c r="D115" s="22">
        <v>152690</v>
      </c>
      <c r="E115" s="23">
        <f t="shared" ref="E115:E116" si="24">D115/C115</f>
        <v>0.97322965134807826</v>
      </c>
    </row>
    <row r="116" spans="1:5" ht="20.399999999999999" outlineLevel="7" x14ac:dyDescent="0.25">
      <c r="A116" s="20" t="s">
        <v>161</v>
      </c>
      <c r="B116" s="21" t="s">
        <v>162</v>
      </c>
      <c r="C116" s="22">
        <v>2431257.54</v>
      </c>
      <c r="D116" s="22">
        <v>953281.46</v>
      </c>
      <c r="E116" s="23">
        <f t="shared" si="24"/>
        <v>0.39209398606122159</v>
      </c>
    </row>
    <row r="117" spans="1:5" ht="20.399999999999999" outlineLevel="7" x14ac:dyDescent="0.25">
      <c r="A117" s="20" t="s">
        <v>163</v>
      </c>
      <c r="B117" s="21" t="s">
        <v>164</v>
      </c>
      <c r="C117" s="22">
        <v>79129570</v>
      </c>
      <c r="D117" s="22">
        <v>1954956.03</v>
      </c>
      <c r="E117" s="23">
        <f>D117/C117</f>
        <v>2.4705758289852959E-2</v>
      </c>
    </row>
    <row r="118" spans="1:5" ht="30.6" outlineLevel="7" x14ac:dyDescent="0.25">
      <c r="A118" s="20" t="s">
        <v>165</v>
      </c>
      <c r="B118" s="21" t="s">
        <v>166</v>
      </c>
      <c r="C118" s="22">
        <v>4800000</v>
      </c>
      <c r="D118" s="22">
        <v>0</v>
      </c>
      <c r="E118" s="23">
        <f>D118/C118</f>
        <v>0</v>
      </c>
    </row>
    <row r="119" spans="1:5" ht="13.2" outlineLevel="2" x14ac:dyDescent="0.25">
      <c r="A119" s="16" t="s">
        <v>167</v>
      </c>
      <c r="B119" s="17" t="s">
        <v>168</v>
      </c>
      <c r="C119" s="18">
        <v>100000</v>
      </c>
      <c r="D119" s="18">
        <v>41000</v>
      </c>
      <c r="E119" s="24">
        <f t="shared" ref="E119:E121" si="25">D119/C119</f>
        <v>0.41</v>
      </c>
    </row>
    <row r="120" spans="1:5" ht="13.2" outlineLevel="7" x14ac:dyDescent="0.25">
      <c r="A120" s="20" t="s">
        <v>169</v>
      </c>
      <c r="B120" s="21" t="s">
        <v>170</v>
      </c>
      <c r="C120" s="22">
        <v>100000</v>
      </c>
      <c r="D120" s="22">
        <v>41000</v>
      </c>
      <c r="E120" s="26">
        <f t="shared" si="25"/>
        <v>0.41</v>
      </c>
    </row>
    <row r="121" spans="1:5" ht="20.399999999999999" outlineLevel="1" x14ac:dyDescent="0.25">
      <c r="A121" s="29" t="s">
        <v>171</v>
      </c>
      <c r="B121" s="30" t="s">
        <v>172</v>
      </c>
      <c r="C121" s="31">
        <v>57500364.329999998</v>
      </c>
      <c r="D121" s="31">
        <v>6480175.7400000002</v>
      </c>
      <c r="E121" s="32">
        <f t="shared" si="25"/>
        <v>0.11269799444764667</v>
      </c>
    </row>
    <row r="122" spans="1:5" ht="13.2" outlineLevel="1" x14ac:dyDescent="0.25">
      <c r="A122" s="1"/>
      <c r="B122" s="2" t="s">
        <v>610</v>
      </c>
      <c r="C122" s="3"/>
      <c r="D122" s="3"/>
      <c r="E122" s="37"/>
    </row>
    <row r="123" spans="1:5" ht="13.2" outlineLevel="1" x14ac:dyDescent="0.25">
      <c r="A123" s="5"/>
      <c r="B123" s="6" t="s">
        <v>611</v>
      </c>
      <c r="C123" s="7"/>
      <c r="D123" s="7"/>
      <c r="E123" s="38"/>
    </row>
    <row r="124" spans="1:5" ht="13.2" outlineLevel="1" x14ac:dyDescent="0.25">
      <c r="A124" s="5"/>
      <c r="B124" s="6" t="s">
        <v>612</v>
      </c>
      <c r="C124" s="7">
        <v>44597200</v>
      </c>
      <c r="D124" s="7">
        <v>5483655.4199999999</v>
      </c>
      <c r="E124" s="38">
        <f>D124/C124</f>
        <v>0.12295963468558564</v>
      </c>
    </row>
    <row r="125" spans="1:5" ht="13.2" outlineLevel="1" x14ac:dyDescent="0.25">
      <c r="A125" s="1"/>
      <c r="B125" s="2" t="s">
        <v>613</v>
      </c>
      <c r="C125" s="3">
        <f>C121-C124-C123</f>
        <v>12903164.329999998</v>
      </c>
      <c r="D125" s="3">
        <f>D121-D124</f>
        <v>996520.3200000003</v>
      </c>
      <c r="E125" s="39">
        <f>D125/C125</f>
        <v>7.7230692759843386E-2</v>
      </c>
    </row>
    <row r="126" spans="1:5" ht="13.2" outlineLevel="2" x14ac:dyDescent="0.25">
      <c r="A126" s="16" t="s">
        <v>173</v>
      </c>
      <c r="B126" s="17" t="s">
        <v>174</v>
      </c>
      <c r="C126" s="18">
        <v>57500364.329999998</v>
      </c>
      <c r="D126" s="18">
        <v>6480175.7400000002</v>
      </c>
      <c r="E126" s="24">
        <f t="shared" ref="E126" si="26">D126/C126</f>
        <v>0.11269799444764667</v>
      </c>
    </row>
    <row r="127" spans="1:5" ht="13.2" outlineLevel="7" x14ac:dyDescent="0.25">
      <c r="A127" s="20" t="s">
        <v>175</v>
      </c>
      <c r="B127" s="21" t="s">
        <v>176</v>
      </c>
      <c r="C127" s="22">
        <v>7663395.5700000003</v>
      </c>
      <c r="D127" s="22">
        <v>0</v>
      </c>
      <c r="E127" s="23">
        <f>D127/C127</f>
        <v>0</v>
      </c>
    </row>
    <row r="128" spans="1:5" ht="13.2" outlineLevel="7" x14ac:dyDescent="0.25">
      <c r="A128" s="20" t="s">
        <v>177</v>
      </c>
      <c r="B128" s="21" t="s">
        <v>178</v>
      </c>
      <c r="C128" s="22">
        <v>201600</v>
      </c>
      <c r="D128" s="22">
        <v>201600</v>
      </c>
      <c r="E128" s="23">
        <f>D128/C128</f>
        <v>1</v>
      </c>
    </row>
    <row r="129" spans="1:5" ht="20.399999999999999" outlineLevel="7" x14ac:dyDescent="0.25">
      <c r="A129" s="20" t="s">
        <v>179</v>
      </c>
      <c r="B129" s="21" t="s">
        <v>180</v>
      </c>
      <c r="C129" s="22">
        <v>700000</v>
      </c>
      <c r="D129" s="22">
        <v>489148.85</v>
      </c>
      <c r="E129" s="23">
        <f>D129/C129</f>
        <v>0.69878407142857135</v>
      </c>
    </row>
    <row r="130" spans="1:5" ht="20.399999999999999" outlineLevel="7" x14ac:dyDescent="0.25">
      <c r="A130" s="20" t="s">
        <v>181</v>
      </c>
      <c r="B130" s="21" t="s">
        <v>182</v>
      </c>
      <c r="C130" s="22">
        <v>2628555.56</v>
      </c>
      <c r="D130" s="22">
        <v>156000</v>
      </c>
      <c r="E130" s="23">
        <f t="shared" ref="E130:E131" si="27">D130/C130</f>
        <v>5.9348184369365203E-2</v>
      </c>
    </row>
    <row r="131" spans="1:5" ht="20.399999999999999" outlineLevel="7" x14ac:dyDescent="0.25">
      <c r="A131" s="20" t="s">
        <v>183</v>
      </c>
      <c r="B131" s="21" t="s">
        <v>184</v>
      </c>
      <c r="C131" s="22">
        <v>9129000</v>
      </c>
      <c r="D131" s="22">
        <v>0</v>
      </c>
      <c r="E131" s="23">
        <f t="shared" si="27"/>
        <v>0</v>
      </c>
    </row>
    <row r="132" spans="1:5" ht="20.399999999999999" outlineLevel="7" x14ac:dyDescent="0.25">
      <c r="A132" s="20" t="s">
        <v>185</v>
      </c>
      <c r="B132" s="21" t="s">
        <v>186</v>
      </c>
      <c r="C132" s="22">
        <v>1597222.22</v>
      </c>
      <c r="D132" s="22">
        <v>170000</v>
      </c>
      <c r="E132" s="23">
        <f>D132/C132</f>
        <v>0.10643478275677883</v>
      </c>
    </row>
    <row r="133" spans="1:5" ht="13.2" outlineLevel="7" x14ac:dyDescent="0.25">
      <c r="A133" s="20" t="s">
        <v>187</v>
      </c>
      <c r="B133" s="21" t="s">
        <v>188</v>
      </c>
      <c r="C133" s="22">
        <v>11107368.76</v>
      </c>
      <c r="D133" s="22">
        <v>5463426.8899999997</v>
      </c>
      <c r="E133" s="23">
        <f>D133/C133</f>
        <v>0.49187408899891427</v>
      </c>
    </row>
    <row r="134" spans="1:5" ht="20.399999999999999" outlineLevel="7" x14ac:dyDescent="0.25">
      <c r="A134" s="20" t="s">
        <v>189</v>
      </c>
      <c r="B134" s="21" t="s">
        <v>190</v>
      </c>
      <c r="C134" s="22">
        <v>24473222.219999999</v>
      </c>
      <c r="D134" s="22">
        <v>0</v>
      </c>
      <c r="E134" s="23">
        <f>D134/C134</f>
        <v>0</v>
      </c>
    </row>
    <row r="135" spans="1:5" ht="30.6" outlineLevel="1" x14ac:dyDescent="0.25">
      <c r="A135" s="29" t="s">
        <v>191</v>
      </c>
      <c r="B135" s="30" t="s">
        <v>192</v>
      </c>
      <c r="C135" s="31">
        <v>93722500</v>
      </c>
      <c r="D135" s="31">
        <v>16992872.129999999</v>
      </c>
      <c r="E135" s="32">
        <f t="shared" ref="E135" si="28">D135/C135</f>
        <v>0.181310487129558</v>
      </c>
    </row>
    <row r="136" spans="1:5" ht="13.2" outlineLevel="1" x14ac:dyDescent="0.25">
      <c r="A136" s="1"/>
      <c r="B136" s="2" t="s">
        <v>610</v>
      </c>
      <c r="C136" s="3"/>
      <c r="D136" s="3"/>
      <c r="E136" s="37"/>
    </row>
    <row r="137" spans="1:5" ht="13.2" outlineLevel="1" x14ac:dyDescent="0.25">
      <c r="A137" s="5"/>
      <c r="B137" s="6" t="s">
        <v>611</v>
      </c>
      <c r="C137" s="7">
        <f>C141+554310.03</f>
        <v>860910.03</v>
      </c>
      <c r="D137" s="7">
        <f>D141</f>
        <v>237582.36</v>
      </c>
      <c r="E137" s="38">
        <f>D137/C137</f>
        <v>0.27596653740925747</v>
      </c>
    </row>
    <row r="138" spans="1:5" ht="13.2" outlineLevel="1" x14ac:dyDescent="0.25">
      <c r="A138" s="5"/>
      <c r="B138" s="6" t="s">
        <v>612</v>
      </c>
      <c r="C138" s="7">
        <f>C142+C143+C144+C145+C146+C147+C148+C149+C151+576934.93</f>
        <v>92861589.969999999</v>
      </c>
      <c r="D138" s="7">
        <f>D142+D143+D144+D145+D146+D147+D148+D149+D151</f>
        <v>16755289.77</v>
      </c>
      <c r="E138" s="38">
        <f>D138/C138</f>
        <v>0.18043294084683439</v>
      </c>
    </row>
    <row r="139" spans="1:5" ht="13.2" outlineLevel="1" x14ac:dyDescent="0.25">
      <c r="A139" s="1"/>
      <c r="B139" s="2" t="s">
        <v>613</v>
      </c>
      <c r="C139" s="3">
        <f>C135-C138-C137</f>
        <v>1.1641532182693481E-9</v>
      </c>
      <c r="D139" s="3">
        <f>D135-D138-D137</f>
        <v>-5.8207660913467407E-10</v>
      </c>
      <c r="E139" s="39"/>
    </row>
    <row r="140" spans="1:5" ht="30.6" outlineLevel="2" x14ac:dyDescent="0.25">
      <c r="A140" s="16" t="s">
        <v>193</v>
      </c>
      <c r="B140" s="17" t="s">
        <v>194</v>
      </c>
      <c r="C140" s="18">
        <v>35932700</v>
      </c>
      <c r="D140" s="18">
        <v>15560872.130000001</v>
      </c>
      <c r="E140" s="19">
        <f t="shared" ref="E140" si="29">D140/C140</f>
        <v>0.43305602223044748</v>
      </c>
    </row>
    <row r="141" spans="1:5" ht="20.399999999999999" outlineLevel="7" x14ac:dyDescent="0.25">
      <c r="A141" s="20" t="s">
        <v>195</v>
      </c>
      <c r="B141" s="21" t="s">
        <v>196</v>
      </c>
      <c r="C141" s="22">
        <v>306600</v>
      </c>
      <c r="D141" s="22">
        <v>237582.36</v>
      </c>
      <c r="E141" s="23">
        <f>D141/C141</f>
        <v>0.77489354207436389</v>
      </c>
    </row>
    <row r="142" spans="1:5" ht="13.2" outlineLevel="7" x14ac:dyDescent="0.25">
      <c r="A142" s="20" t="s">
        <v>197</v>
      </c>
      <c r="B142" s="21" t="s">
        <v>198</v>
      </c>
      <c r="C142" s="22">
        <v>5447700</v>
      </c>
      <c r="D142" s="22">
        <v>2030583.18</v>
      </c>
      <c r="E142" s="23">
        <f>D142/C142</f>
        <v>0.37274137342364666</v>
      </c>
    </row>
    <row r="143" spans="1:5" ht="20.399999999999999" outlineLevel="7" x14ac:dyDescent="0.25">
      <c r="A143" s="20" t="s">
        <v>199</v>
      </c>
      <c r="B143" s="21" t="s">
        <v>200</v>
      </c>
      <c r="C143" s="22">
        <v>865700</v>
      </c>
      <c r="D143" s="22">
        <v>0</v>
      </c>
      <c r="E143" s="23">
        <f>D143/C143</f>
        <v>0</v>
      </c>
    </row>
    <row r="144" spans="1:5" ht="51" outlineLevel="7" x14ac:dyDescent="0.25">
      <c r="A144" s="20" t="s">
        <v>201</v>
      </c>
      <c r="B144" s="27" t="s">
        <v>202</v>
      </c>
      <c r="C144" s="22">
        <v>25747200</v>
      </c>
      <c r="D144" s="22">
        <v>12034608</v>
      </c>
      <c r="E144" s="23">
        <f t="shared" ref="E144:E145" si="30">D144/C144</f>
        <v>0.46741424310216256</v>
      </c>
    </row>
    <row r="145" spans="1:5" ht="51" outlineLevel="7" x14ac:dyDescent="0.25">
      <c r="A145" s="20" t="s">
        <v>203</v>
      </c>
      <c r="B145" s="27" t="s">
        <v>204</v>
      </c>
      <c r="C145" s="22">
        <v>763800</v>
      </c>
      <c r="D145" s="22">
        <v>352621</v>
      </c>
      <c r="E145" s="23">
        <f t="shared" si="30"/>
        <v>0.46166666666666667</v>
      </c>
    </row>
    <row r="146" spans="1:5" ht="51" outlineLevel="7" x14ac:dyDescent="0.25">
      <c r="A146" s="20" t="s">
        <v>205</v>
      </c>
      <c r="B146" s="27" t="s">
        <v>206</v>
      </c>
      <c r="C146" s="22">
        <v>80000</v>
      </c>
      <c r="D146" s="22">
        <v>80000</v>
      </c>
      <c r="E146" s="23">
        <f>D146/C146</f>
        <v>1</v>
      </c>
    </row>
    <row r="147" spans="1:5" ht="30.6" outlineLevel="7" x14ac:dyDescent="0.25">
      <c r="A147" s="20" t="s">
        <v>207</v>
      </c>
      <c r="B147" s="21" t="s">
        <v>208</v>
      </c>
      <c r="C147" s="22">
        <v>180000</v>
      </c>
      <c r="D147" s="22">
        <v>0</v>
      </c>
      <c r="E147" s="23">
        <f>D147/C147</f>
        <v>0</v>
      </c>
    </row>
    <row r="148" spans="1:5" ht="81.599999999999994" outlineLevel="7" x14ac:dyDescent="0.25">
      <c r="A148" s="20" t="s">
        <v>209</v>
      </c>
      <c r="B148" s="27" t="s">
        <v>210</v>
      </c>
      <c r="C148" s="22">
        <v>2389200</v>
      </c>
      <c r="D148" s="22">
        <v>778337.95</v>
      </c>
      <c r="E148" s="23">
        <f>D148/C148</f>
        <v>0.32577345973547628</v>
      </c>
    </row>
    <row r="149" spans="1:5" ht="13.2" outlineLevel="7" x14ac:dyDescent="0.25">
      <c r="A149" s="20" t="s">
        <v>211</v>
      </c>
      <c r="B149" s="21" t="s">
        <v>212</v>
      </c>
      <c r="C149" s="22">
        <v>152500</v>
      </c>
      <c r="D149" s="22">
        <v>47139.64</v>
      </c>
      <c r="E149" s="23">
        <f>D149/C149</f>
        <v>0.30911239344262292</v>
      </c>
    </row>
    <row r="150" spans="1:5" ht="40.799999999999997" outlineLevel="2" x14ac:dyDescent="0.25">
      <c r="A150" s="16" t="s">
        <v>213</v>
      </c>
      <c r="B150" s="28" t="s">
        <v>214</v>
      </c>
      <c r="C150" s="18">
        <v>57789800</v>
      </c>
      <c r="D150" s="18">
        <v>1432000</v>
      </c>
      <c r="E150" s="19">
        <f t="shared" ref="E150" si="31">D150/C150</f>
        <v>2.4779459350958127E-2</v>
      </c>
    </row>
    <row r="151" spans="1:5" ht="20.399999999999999" outlineLevel="7" x14ac:dyDescent="0.25">
      <c r="A151" s="20" t="s">
        <v>215</v>
      </c>
      <c r="B151" s="21" t="s">
        <v>216</v>
      </c>
      <c r="C151" s="22">
        <v>56658555.039999999</v>
      </c>
      <c r="D151" s="22">
        <v>1432000</v>
      </c>
      <c r="E151" s="23">
        <f>D151/C151</f>
        <v>2.5274206145727361E-2</v>
      </c>
    </row>
    <row r="152" spans="1:5" ht="20.399999999999999" outlineLevel="7" x14ac:dyDescent="0.25">
      <c r="A152" s="20" t="s">
        <v>217</v>
      </c>
      <c r="B152" s="21" t="s">
        <v>216</v>
      </c>
      <c r="C152" s="22">
        <v>1131244.96</v>
      </c>
      <c r="D152" s="22">
        <v>0</v>
      </c>
      <c r="E152" s="23">
        <f>D152/C152</f>
        <v>0</v>
      </c>
    </row>
    <row r="153" spans="1:5" ht="20.399999999999999" x14ac:dyDescent="0.25">
      <c r="A153" s="29" t="s">
        <v>218</v>
      </c>
      <c r="B153" s="30" t="s">
        <v>219</v>
      </c>
      <c r="C153" s="31">
        <v>68006956.859999999</v>
      </c>
      <c r="D153" s="31">
        <v>28410343.469999999</v>
      </c>
      <c r="E153" s="32">
        <f t="shared" ref="E153:E154" si="32">D153/C153</f>
        <v>0.41775642936774687</v>
      </c>
    </row>
    <row r="154" spans="1:5" ht="20.399999999999999" outlineLevel="1" x14ac:dyDescent="0.25">
      <c r="A154" s="29" t="s">
        <v>220</v>
      </c>
      <c r="B154" s="30" t="s">
        <v>221</v>
      </c>
      <c r="C154" s="31">
        <v>60236780.920000002</v>
      </c>
      <c r="D154" s="31">
        <v>26201430.43</v>
      </c>
      <c r="E154" s="32">
        <f t="shared" si="32"/>
        <v>0.43497394830573555</v>
      </c>
    </row>
    <row r="155" spans="1:5" ht="13.2" outlineLevel="1" x14ac:dyDescent="0.25">
      <c r="A155" s="1"/>
      <c r="B155" s="2" t="s">
        <v>610</v>
      </c>
      <c r="C155" s="3"/>
      <c r="D155" s="3"/>
      <c r="E155" s="37"/>
    </row>
    <row r="156" spans="1:5" ht="13.2" outlineLevel="1" x14ac:dyDescent="0.25">
      <c r="A156" s="5"/>
      <c r="B156" s="6" t="s">
        <v>611</v>
      </c>
      <c r="C156" s="7"/>
      <c r="D156" s="7"/>
      <c r="E156" s="38"/>
    </row>
    <row r="157" spans="1:5" ht="13.2" outlineLevel="1" x14ac:dyDescent="0.25">
      <c r="A157" s="5"/>
      <c r="B157" s="6" t="s">
        <v>612</v>
      </c>
      <c r="C157" s="7">
        <v>0</v>
      </c>
      <c r="D157" s="7">
        <v>0</v>
      </c>
      <c r="E157" s="38"/>
    </row>
    <row r="158" spans="1:5" ht="13.2" outlineLevel="1" x14ac:dyDescent="0.25">
      <c r="A158" s="1"/>
      <c r="B158" s="2" t="s">
        <v>613</v>
      </c>
      <c r="C158" s="3">
        <f>C154-C156-C157</f>
        <v>60236780.920000002</v>
      </c>
      <c r="D158" s="3">
        <f>D154-D156-D157</f>
        <v>26201430.43</v>
      </c>
      <c r="E158" s="39">
        <f>D158/C158</f>
        <v>0.43497394830573555</v>
      </c>
    </row>
    <row r="159" spans="1:5" ht="20.399999999999999" outlineLevel="2" x14ac:dyDescent="0.25">
      <c r="A159" s="16" t="s">
        <v>222</v>
      </c>
      <c r="B159" s="17" t="s">
        <v>223</v>
      </c>
      <c r="C159" s="18">
        <v>11946352.970000001</v>
      </c>
      <c r="D159" s="18">
        <v>4172715.92</v>
      </c>
      <c r="E159" s="19">
        <f t="shared" ref="E159" si="33">D159/C159</f>
        <v>0.34928784797156381</v>
      </c>
    </row>
    <row r="160" spans="1:5" ht="13.2" outlineLevel="7" x14ac:dyDescent="0.25">
      <c r="A160" s="20" t="s">
        <v>224</v>
      </c>
      <c r="B160" s="21" t="s">
        <v>11</v>
      </c>
      <c r="C160" s="22">
        <v>6261000</v>
      </c>
      <c r="D160" s="22">
        <v>3671833</v>
      </c>
      <c r="E160" s="23">
        <f>D160/C160</f>
        <v>0.58646110844912958</v>
      </c>
    </row>
    <row r="161" spans="1:5" ht="20.399999999999999" outlineLevel="7" x14ac:dyDescent="0.25">
      <c r="A161" s="20" t="s">
        <v>225</v>
      </c>
      <c r="B161" s="21" t="s">
        <v>226</v>
      </c>
      <c r="C161" s="22">
        <v>172500</v>
      </c>
      <c r="D161" s="22">
        <v>0</v>
      </c>
      <c r="E161" s="23">
        <f>D161/C161</f>
        <v>0</v>
      </c>
    </row>
    <row r="162" spans="1:5" ht="20.399999999999999" outlineLevel="7" x14ac:dyDescent="0.25">
      <c r="A162" s="20" t="s">
        <v>227</v>
      </c>
      <c r="B162" s="21" t="s">
        <v>228</v>
      </c>
      <c r="C162" s="22">
        <v>1217852.97</v>
      </c>
      <c r="D162" s="22">
        <v>0</v>
      </c>
      <c r="E162" s="23">
        <f>D162/C162</f>
        <v>0</v>
      </c>
    </row>
    <row r="163" spans="1:5" ht="20.399999999999999" outlineLevel="7" x14ac:dyDescent="0.25">
      <c r="A163" s="20" t="s">
        <v>229</v>
      </c>
      <c r="B163" s="21" t="s">
        <v>230</v>
      </c>
      <c r="C163" s="22">
        <v>100000</v>
      </c>
      <c r="D163" s="22">
        <v>36570</v>
      </c>
      <c r="E163" s="23">
        <f t="shared" ref="E163:E164" si="34">D163/C163</f>
        <v>0.36570000000000003</v>
      </c>
    </row>
    <row r="164" spans="1:5" ht="30.6" outlineLevel="7" x14ac:dyDescent="0.25">
      <c r="A164" s="20" t="s">
        <v>231</v>
      </c>
      <c r="B164" s="21" t="s">
        <v>232</v>
      </c>
      <c r="C164" s="22">
        <v>1195000</v>
      </c>
      <c r="D164" s="22">
        <v>464312.92</v>
      </c>
      <c r="E164" s="23">
        <f t="shared" si="34"/>
        <v>0.38854637656903762</v>
      </c>
    </row>
    <row r="165" spans="1:5" ht="20.399999999999999" outlineLevel="7" x14ac:dyDescent="0.25">
      <c r="A165" s="20" t="s">
        <v>233</v>
      </c>
      <c r="B165" s="21" t="s">
        <v>234</v>
      </c>
      <c r="C165" s="22">
        <v>3000000</v>
      </c>
      <c r="D165" s="22">
        <v>0</v>
      </c>
      <c r="E165" s="23">
        <f>D165/C165</f>
        <v>0</v>
      </c>
    </row>
    <row r="166" spans="1:5" ht="13.2" outlineLevel="2" x14ac:dyDescent="0.25">
      <c r="A166" s="16" t="s">
        <v>235</v>
      </c>
      <c r="B166" s="17" t="s">
        <v>236</v>
      </c>
      <c r="C166" s="18">
        <v>1740850</v>
      </c>
      <c r="D166" s="18">
        <v>1150262</v>
      </c>
      <c r="E166" s="19">
        <f t="shared" ref="E166:E174" si="35">D166/C166</f>
        <v>0.6607473360714593</v>
      </c>
    </row>
    <row r="167" spans="1:5" ht="30.6" outlineLevel="7" x14ac:dyDescent="0.25">
      <c r="A167" s="20" t="s">
        <v>237</v>
      </c>
      <c r="B167" s="21" t="s">
        <v>238</v>
      </c>
      <c r="C167" s="22">
        <v>1740850</v>
      </c>
      <c r="D167" s="22">
        <v>1150262</v>
      </c>
      <c r="E167" s="19">
        <f t="shared" si="35"/>
        <v>0.6607473360714593</v>
      </c>
    </row>
    <row r="168" spans="1:5" ht="20.399999999999999" outlineLevel="2" x14ac:dyDescent="0.25">
      <c r="A168" s="16" t="s">
        <v>239</v>
      </c>
      <c r="B168" s="17" t="s">
        <v>240</v>
      </c>
      <c r="C168" s="18">
        <v>33900</v>
      </c>
      <c r="D168" s="18">
        <v>22083.95</v>
      </c>
      <c r="E168" s="19">
        <f t="shared" si="35"/>
        <v>0.65144395280235989</v>
      </c>
    </row>
    <row r="169" spans="1:5" ht="20.399999999999999" outlineLevel="7" x14ac:dyDescent="0.25">
      <c r="A169" s="20" t="s">
        <v>241</v>
      </c>
      <c r="B169" s="21" t="s">
        <v>242</v>
      </c>
      <c r="C169" s="22">
        <v>33900</v>
      </c>
      <c r="D169" s="22">
        <v>22083.95</v>
      </c>
      <c r="E169" s="25">
        <f t="shared" si="35"/>
        <v>0.65144395280235989</v>
      </c>
    </row>
    <row r="170" spans="1:5" ht="13.2" outlineLevel="2" x14ac:dyDescent="0.25">
      <c r="A170" s="16" t="s">
        <v>243</v>
      </c>
      <c r="B170" s="17" t="s">
        <v>244</v>
      </c>
      <c r="C170" s="18">
        <v>50900</v>
      </c>
      <c r="D170" s="18">
        <v>0</v>
      </c>
      <c r="E170" s="19">
        <f t="shared" si="35"/>
        <v>0</v>
      </c>
    </row>
    <row r="171" spans="1:5" ht="13.2" outlineLevel="7" x14ac:dyDescent="0.25">
      <c r="A171" s="20" t="s">
        <v>245</v>
      </c>
      <c r="B171" s="21" t="s">
        <v>246</v>
      </c>
      <c r="C171" s="22">
        <v>50900</v>
      </c>
      <c r="D171" s="22">
        <v>0</v>
      </c>
      <c r="E171" s="25">
        <f t="shared" si="35"/>
        <v>0</v>
      </c>
    </row>
    <row r="172" spans="1:5" ht="20.399999999999999" outlineLevel="2" x14ac:dyDescent="0.25">
      <c r="A172" s="16" t="s">
        <v>247</v>
      </c>
      <c r="B172" s="17" t="s">
        <v>248</v>
      </c>
      <c r="C172" s="18">
        <v>1078522</v>
      </c>
      <c r="D172" s="18">
        <v>63025.56</v>
      </c>
      <c r="E172" s="19">
        <f t="shared" si="35"/>
        <v>5.8436972078455517E-2</v>
      </c>
    </row>
    <row r="173" spans="1:5" ht="20.399999999999999" outlineLevel="7" x14ac:dyDescent="0.25">
      <c r="A173" s="20" t="s">
        <v>249</v>
      </c>
      <c r="B173" s="21" t="s">
        <v>250</v>
      </c>
      <c r="C173" s="22">
        <v>1078522</v>
      </c>
      <c r="D173" s="22">
        <v>63025.56</v>
      </c>
      <c r="E173" s="25">
        <f t="shared" si="35"/>
        <v>5.8436972078455517E-2</v>
      </c>
    </row>
    <row r="174" spans="1:5" ht="20.399999999999999" outlineLevel="2" x14ac:dyDescent="0.25">
      <c r="A174" s="16" t="s">
        <v>251</v>
      </c>
      <c r="B174" s="17" t="s">
        <v>252</v>
      </c>
      <c r="C174" s="18">
        <v>45386255.950000003</v>
      </c>
      <c r="D174" s="18">
        <v>20793343</v>
      </c>
      <c r="E174" s="19">
        <f t="shared" si="35"/>
        <v>0.45814184415006803</v>
      </c>
    </row>
    <row r="175" spans="1:5" ht="13.2" outlineLevel="7" x14ac:dyDescent="0.25">
      <c r="A175" s="20" t="s">
        <v>253</v>
      </c>
      <c r="B175" s="21" t="s">
        <v>11</v>
      </c>
      <c r="C175" s="22">
        <v>44668255.950000003</v>
      </c>
      <c r="D175" s="22">
        <v>20075343</v>
      </c>
      <c r="E175" s="23">
        <f>D175/C175</f>
        <v>0.44943198638584858</v>
      </c>
    </row>
    <row r="176" spans="1:5" ht="20.399999999999999" outlineLevel="7" x14ac:dyDescent="0.25">
      <c r="A176" s="20" t="s">
        <v>254</v>
      </c>
      <c r="B176" s="21" t="s">
        <v>255</v>
      </c>
      <c r="C176" s="22">
        <v>718000</v>
      </c>
      <c r="D176" s="22">
        <v>718000</v>
      </c>
      <c r="E176" s="23">
        <f>D176/C176</f>
        <v>1</v>
      </c>
    </row>
    <row r="177" spans="1:5" ht="20.399999999999999" outlineLevel="1" x14ac:dyDescent="0.25">
      <c r="A177" s="29" t="s">
        <v>256</v>
      </c>
      <c r="B177" s="30" t="s">
        <v>257</v>
      </c>
      <c r="C177" s="31">
        <v>7770175.9400000004</v>
      </c>
      <c r="D177" s="31">
        <v>2208913.04</v>
      </c>
      <c r="E177" s="32">
        <f t="shared" ref="E177" si="36">D177/C177</f>
        <v>0.28428095541939558</v>
      </c>
    </row>
    <row r="178" spans="1:5" ht="13.2" outlineLevel="1" x14ac:dyDescent="0.25">
      <c r="A178" s="1"/>
      <c r="B178" s="2" t="s">
        <v>610</v>
      </c>
      <c r="C178" s="3"/>
      <c r="D178" s="3"/>
      <c r="E178" s="37"/>
    </row>
    <row r="179" spans="1:5" ht="13.2" outlineLevel="1" x14ac:dyDescent="0.25">
      <c r="A179" s="5"/>
      <c r="B179" s="6" t="s">
        <v>611</v>
      </c>
      <c r="C179" s="7"/>
      <c r="D179" s="7"/>
      <c r="E179" s="38"/>
    </row>
    <row r="180" spans="1:5" ht="13.2" outlineLevel="1" x14ac:dyDescent="0.25">
      <c r="A180" s="5"/>
      <c r="B180" s="6" t="s">
        <v>612</v>
      </c>
      <c r="C180" s="7">
        <v>1733800</v>
      </c>
      <c r="D180" s="7">
        <f>D184+D188</f>
        <v>0</v>
      </c>
      <c r="E180" s="38">
        <f>D180/C180</f>
        <v>0</v>
      </c>
    </row>
    <row r="181" spans="1:5" ht="13.2" outlineLevel="1" x14ac:dyDescent="0.25">
      <c r="A181" s="1"/>
      <c r="B181" s="2" t="s">
        <v>613</v>
      </c>
      <c r="C181" s="3">
        <f>C177-C179-C180</f>
        <v>6036375.9400000004</v>
      </c>
      <c r="D181" s="3">
        <f>D177-D179-D180</f>
        <v>2208913.04</v>
      </c>
      <c r="E181" s="39">
        <f>D181/C181</f>
        <v>0.36593364329127581</v>
      </c>
    </row>
    <row r="182" spans="1:5" ht="13.2" outlineLevel="2" x14ac:dyDescent="0.25">
      <c r="A182" s="16" t="s">
        <v>258</v>
      </c>
      <c r="B182" s="17" t="s">
        <v>259</v>
      </c>
      <c r="C182" s="18">
        <v>2123750</v>
      </c>
      <c r="D182" s="18">
        <v>98000</v>
      </c>
      <c r="E182" s="19">
        <f t="shared" ref="E182" si="37">D182/C182</f>
        <v>4.6144791053560917E-2</v>
      </c>
    </row>
    <row r="183" spans="1:5" ht="20.399999999999999" outlineLevel="7" x14ac:dyDescent="0.25">
      <c r="A183" s="20" t="s">
        <v>260</v>
      </c>
      <c r="B183" s="21" t="s">
        <v>261</v>
      </c>
      <c r="C183" s="22">
        <v>197300</v>
      </c>
      <c r="D183" s="22">
        <v>98000</v>
      </c>
      <c r="E183" s="23">
        <f>D183/C183</f>
        <v>0.49670552458185502</v>
      </c>
    </row>
    <row r="184" spans="1:5" ht="13.2" outlineLevel="7" x14ac:dyDescent="0.25">
      <c r="A184" s="20" t="s">
        <v>262</v>
      </c>
      <c r="B184" s="21" t="s">
        <v>263</v>
      </c>
      <c r="C184" s="22">
        <v>1926450</v>
      </c>
      <c r="D184" s="22">
        <v>0</v>
      </c>
      <c r="E184" s="23">
        <f>D184/C184</f>
        <v>0</v>
      </c>
    </row>
    <row r="185" spans="1:5" ht="20.399999999999999" outlineLevel="2" x14ac:dyDescent="0.25">
      <c r="A185" s="16" t="s">
        <v>264</v>
      </c>
      <c r="B185" s="17" t="s">
        <v>265</v>
      </c>
      <c r="C185" s="18">
        <v>260000</v>
      </c>
      <c r="D185" s="18">
        <v>33660</v>
      </c>
      <c r="E185" s="19">
        <f t="shared" ref="E185:E195" si="38">D185/C185</f>
        <v>0.12946153846153846</v>
      </c>
    </row>
    <row r="186" spans="1:5" ht="20.399999999999999" outlineLevel="7" x14ac:dyDescent="0.25">
      <c r="A186" s="20" t="s">
        <v>266</v>
      </c>
      <c r="B186" s="21" t="s">
        <v>267</v>
      </c>
      <c r="C186" s="22">
        <v>260000</v>
      </c>
      <c r="D186" s="22">
        <v>33660</v>
      </c>
      <c r="E186" s="25">
        <f t="shared" si="38"/>
        <v>0.12946153846153846</v>
      </c>
    </row>
    <row r="187" spans="1:5" ht="13.2" outlineLevel="2" x14ac:dyDescent="0.25">
      <c r="A187" s="16" t="s">
        <v>268</v>
      </c>
      <c r="B187" s="17" t="s">
        <v>269</v>
      </c>
      <c r="C187" s="18">
        <v>470000</v>
      </c>
      <c r="D187" s="18">
        <v>0</v>
      </c>
      <c r="E187" s="19">
        <f t="shared" si="38"/>
        <v>0</v>
      </c>
    </row>
    <row r="188" spans="1:5" ht="13.2" outlineLevel="7" x14ac:dyDescent="0.25">
      <c r="A188" s="20" t="s">
        <v>270</v>
      </c>
      <c r="B188" s="21" t="s">
        <v>271</v>
      </c>
      <c r="C188" s="22">
        <v>470000</v>
      </c>
      <c r="D188" s="22">
        <v>0</v>
      </c>
      <c r="E188" s="25">
        <f t="shared" si="38"/>
        <v>0</v>
      </c>
    </row>
    <row r="189" spans="1:5" ht="13.2" outlineLevel="2" x14ac:dyDescent="0.25">
      <c r="A189" s="16" t="s">
        <v>272</v>
      </c>
      <c r="B189" s="17" t="s">
        <v>273</v>
      </c>
      <c r="C189" s="18">
        <v>30498</v>
      </c>
      <c r="D189" s="18">
        <v>10498</v>
      </c>
      <c r="E189" s="19">
        <f t="shared" si="38"/>
        <v>0.34421929306839794</v>
      </c>
    </row>
    <row r="190" spans="1:5" ht="13.2" outlineLevel="7" x14ac:dyDescent="0.25">
      <c r="A190" s="20" t="s">
        <v>274</v>
      </c>
      <c r="B190" s="21" t="s">
        <v>275</v>
      </c>
      <c r="C190" s="22">
        <v>30498</v>
      </c>
      <c r="D190" s="22">
        <v>10498</v>
      </c>
      <c r="E190" s="25">
        <f t="shared" si="38"/>
        <v>0.34421929306839794</v>
      </c>
    </row>
    <row r="191" spans="1:5" ht="20.399999999999999" outlineLevel="2" x14ac:dyDescent="0.25">
      <c r="A191" s="16" t="s">
        <v>276</v>
      </c>
      <c r="B191" s="17" t="s">
        <v>277</v>
      </c>
      <c r="C191" s="18">
        <v>116502</v>
      </c>
      <c r="D191" s="18">
        <v>31502</v>
      </c>
      <c r="E191" s="19">
        <f t="shared" si="38"/>
        <v>0.27039879143705686</v>
      </c>
    </row>
    <row r="192" spans="1:5" ht="20.399999999999999" outlineLevel="7" x14ac:dyDescent="0.25">
      <c r="A192" s="20" t="s">
        <v>278</v>
      </c>
      <c r="B192" s="21" t="s">
        <v>279</v>
      </c>
      <c r="C192" s="22">
        <v>116502</v>
      </c>
      <c r="D192" s="22">
        <v>31502</v>
      </c>
      <c r="E192" s="25">
        <f t="shared" si="38"/>
        <v>0.27039879143705686</v>
      </c>
    </row>
    <row r="193" spans="1:5" ht="13.2" outlineLevel="2" x14ac:dyDescent="0.25">
      <c r="A193" s="16" t="s">
        <v>280</v>
      </c>
      <c r="B193" s="17" t="s">
        <v>136</v>
      </c>
      <c r="C193" s="18">
        <v>1078700</v>
      </c>
      <c r="D193" s="18">
        <v>758350</v>
      </c>
      <c r="E193" s="19">
        <f t="shared" si="38"/>
        <v>0.70302215629924913</v>
      </c>
    </row>
    <row r="194" spans="1:5" ht="13.2" outlineLevel="7" x14ac:dyDescent="0.25">
      <c r="A194" s="20" t="s">
        <v>281</v>
      </c>
      <c r="B194" s="21" t="s">
        <v>282</v>
      </c>
      <c r="C194" s="22">
        <v>1078700</v>
      </c>
      <c r="D194" s="22">
        <v>758350</v>
      </c>
      <c r="E194" s="25">
        <f t="shared" si="38"/>
        <v>0.70302215629924913</v>
      </c>
    </row>
    <row r="195" spans="1:5" ht="30.6" outlineLevel="2" x14ac:dyDescent="0.25">
      <c r="A195" s="16" t="s">
        <v>283</v>
      </c>
      <c r="B195" s="17" t="s">
        <v>284</v>
      </c>
      <c r="C195" s="18">
        <v>3690725.94</v>
      </c>
      <c r="D195" s="18">
        <v>1276903.04</v>
      </c>
      <c r="E195" s="19">
        <f t="shared" si="38"/>
        <v>0.34597611980910187</v>
      </c>
    </row>
    <row r="196" spans="1:5" ht="13.2" outlineLevel="7" x14ac:dyDescent="0.25">
      <c r="A196" s="20" t="s">
        <v>285</v>
      </c>
      <c r="B196" s="21" t="s">
        <v>11</v>
      </c>
      <c r="C196" s="22">
        <v>2469175.94</v>
      </c>
      <c r="D196" s="22">
        <v>823058.64</v>
      </c>
      <c r="E196" s="23">
        <f>D196/C196</f>
        <v>0.33333333063337722</v>
      </c>
    </row>
    <row r="197" spans="1:5" ht="13.2" outlineLevel="7" x14ac:dyDescent="0.25">
      <c r="A197" s="20" t="s">
        <v>286</v>
      </c>
      <c r="B197" s="21" t="s">
        <v>287</v>
      </c>
      <c r="C197" s="22">
        <v>1221550</v>
      </c>
      <c r="D197" s="22">
        <v>453844.4</v>
      </c>
      <c r="E197" s="23">
        <f>D197/C197</f>
        <v>0.37153157873193893</v>
      </c>
    </row>
    <row r="198" spans="1:5" ht="13.2" x14ac:dyDescent="0.25">
      <c r="A198" s="29" t="s">
        <v>288</v>
      </c>
      <c r="B198" s="30" t="s">
        <v>289</v>
      </c>
      <c r="C198" s="31">
        <v>199012709.55000001</v>
      </c>
      <c r="D198" s="31">
        <v>96128552.129999995</v>
      </c>
      <c r="E198" s="32">
        <f t="shared" ref="E198:E199" si="39">D198/C198</f>
        <v>0.48302720136498933</v>
      </c>
    </row>
    <row r="199" spans="1:5" ht="13.2" outlineLevel="1" x14ac:dyDescent="0.25">
      <c r="A199" s="29" t="s">
        <v>290</v>
      </c>
      <c r="B199" s="30" t="s">
        <v>291</v>
      </c>
      <c r="C199" s="31">
        <v>35260749.340000004</v>
      </c>
      <c r="D199" s="31">
        <v>15163129.01</v>
      </c>
      <c r="E199" s="32">
        <f t="shared" si="39"/>
        <v>0.43002855281917834</v>
      </c>
    </row>
    <row r="200" spans="1:5" ht="13.2" outlineLevel="1" x14ac:dyDescent="0.25">
      <c r="A200" s="1"/>
      <c r="B200" s="2" t="s">
        <v>610</v>
      </c>
      <c r="C200" s="3"/>
      <c r="D200" s="3"/>
      <c r="E200" s="37"/>
    </row>
    <row r="201" spans="1:5" ht="13.2" outlineLevel="1" x14ac:dyDescent="0.25">
      <c r="A201" s="5"/>
      <c r="B201" s="6" t="s">
        <v>611</v>
      </c>
      <c r="C201" s="7">
        <v>0</v>
      </c>
      <c r="D201" s="7">
        <v>0</v>
      </c>
      <c r="E201" s="38"/>
    </row>
    <row r="202" spans="1:5" ht="13.2" outlineLevel="1" x14ac:dyDescent="0.25">
      <c r="A202" s="5"/>
      <c r="B202" s="6" t="s">
        <v>612</v>
      </c>
      <c r="C202" s="7">
        <v>8757400</v>
      </c>
      <c r="D202" s="7">
        <v>3501704.85</v>
      </c>
      <c r="E202" s="38">
        <f>D202/C202</f>
        <v>0.3998566754972937</v>
      </c>
    </row>
    <row r="203" spans="1:5" ht="13.2" outlineLevel="1" x14ac:dyDescent="0.25">
      <c r="A203" s="1"/>
      <c r="B203" s="2" t="s">
        <v>613</v>
      </c>
      <c r="C203" s="3">
        <f>C199-C201-C202</f>
        <v>26503349.340000004</v>
      </c>
      <c r="D203" s="3">
        <f>D199-D201-D202</f>
        <v>11661424.16</v>
      </c>
      <c r="E203" s="39">
        <f>D203/C203</f>
        <v>0.43999813044006758</v>
      </c>
    </row>
    <row r="204" spans="1:5" ht="13.2" outlineLevel="2" x14ac:dyDescent="0.25">
      <c r="A204" s="16" t="s">
        <v>292</v>
      </c>
      <c r="B204" s="17" t="s">
        <v>293</v>
      </c>
      <c r="C204" s="18">
        <v>18968354.059999999</v>
      </c>
      <c r="D204" s="18">
        <v>8535940.2699999996</v>
      </c>
      <c r="E204" s="19">
        <f t="shared" ref="E204:E216" si="40">D204/C204</f>
        <v>0.45000953920405679</v>
      </c>
    </row>
    <row r="205" spans="1:5" ht="13.2" outlineLevel="7" x14ac:dyDescent="0.25">
      <c r="A205" s="20" t="s">
        <v>294</v>
      </c>
      <c r="B205" s="21" t="s">
        <v>9</v>
      </c>
      <c r="C205" s="22">
        <v>18968354.059999999</v>
      </c>
      <c r="D205" s="22">
        <v>8535940.2699999996</v>
      </c>
      <c r="E205" s="19">
        <f t="shared" si="40"/>
        <v>0.45000953920405679</v>
      </c>
    </row>
    <row r="206" spans="1:5" ht="20.399999999999999" outlineLevel="2" x14ac:dyDescent="0.25">
      <c r="A206" s="16" t="s">
        <v>295</v>
      </c>
      <c r="B206" s="17" t="s">
        <v>296</v>
      </c>
      <c r="C206" s="18">
        <v>941890</v>
      </c>
      <c r="D206" s="18">
        <v>0</v>
      </c>
      <c r="E206" s="19">
        <f t="shared" si="40"/>
        <v>0</v>
      </c>
    </row>
    <row r="207" spans="1:5" ht="20.399999999999999" outlineLevel="7" x14ac:dyDescent="0.25">
      <c r="A207" s="20" t="s">
        <v>297</v>
      </c>
      <c r="B207" s="21" t="s">
        <v>298</v>
      </c>
      <c r="C207" s="22">
        <v>941890</v>
      </c>
      <c r="D207" s="22">
        <v>0</v>
      </c>
      <c r="E207" s="25">
        <f t="shared" si="40"/>
        <v>0</v>
      </c>
    </row>
    <row r="208" spans="1:5" ht="20.399999999999999" outlineLevel="2" x14ac:dyDescent="0.25">
      <c r="A208" s="16" t="s">
        <v>299</v>
      </c>
      <c r="B208" s="17" t="s">
        <v>300</v>
      </c>
      <c r="C208" s="18">
        <v>169000</v>
      </c>
      <c r="D208" s="18">
        <v>13380</v>
      </c>
      <c r="E208" s="19">
        <f t="shared" si="40"/>
        <v>7.9171597633136095E-2</v>
      </c>
    </row>
    <row r="209" spans="1:5" ht="20.399999999999999" outlineLevel="7" x14ac:dyDescent="0.25">
      <c r="A209" s="20" t="s">
        <v>301</v>
      </c>
      <c r="B209" s="21" t="s">
        <v>302</v>
      </c>
      <c r="C209" s="22">
        <v>169000</v>
      </c>
      <c r="D209" s="22">
        <v>13380</v>
      </c>
      <c r="E209" s="25">
        <f t="shared" si="40"/>
        <v>7.9171597633136095E-2</v>
      </c>
    </row>
    <row r="210" spans="1:5" ht="20.399999999999999" outlineLevel="2" x14ac:dyDescent="0.25">
      <c r="A210" s="16" t="s">
        <v>303</v>
      </c>
      <c r="B210" s="17" t="s">
        <v>304</v>
      </c>
      <c r="C210" s="18">
        <v>14439400</v>
      </c>
      <c r="D210" s="18">
        <v>6171703.46</v>
      </c>
      <c r="E210" s="19">
        <f t="shared" si="40"/>
        <v>0.42742104658088287</v>
      </c>
    </row>
    <row r="211" spans="1:5" ht="40.799999999999997" outlineLevel="7" x14ac:dyDescent="0.25">
      <c r="A211" s="20" t="s">
        <v>305</v>
      </c>
      <c r="B211" s="27" t="s">
        <v>306</v>
      </c>
      <c r="C211" s="22">
        <v>14439400</v>
      </c>
      <c r="D211" s="22">
        <v>6171703.46</v>
      </c>
      <c r="E211" s="25">
        <f t="shared" si="40"/>
        <v>0.42742104658088287</v>
      </c>
    </row>
    <row r="212" spans="1:5" ht="20.399999999999999" outlineLevel="2" x14ac:dyDescent="0.25">
      <c r="A212" s="16" t="s">
        <v>307</v>
      </c>
      <c r="B212" s="17" t="s">
        <v>308</v>
      </c>
      <c r="C212" s="18">
        <v>300000</v>
      </c>
      <c r="D212" s="18">
        <v>0</v>
      </c>
      <c r="E212" s="19">
        <f t="shared" si="40"/>
        <v>0</v>
      </c>
    </row>
    <row r="213" spans="1:5" ht="20.399999999999999" outlineLevel="7" x14ac:dyDescent="0.25">
      <c r="A213" s="20" t="s">
        <v>309</v>
      </c>
      <c r="B213" s="21" t="s">
        <v>310</v>
      </c>
      <c r="C213" s="22">
        <v>300000</v>
      </c>
      <c r="D213" s="22">
        <v>0</v>
      </c>
      <c r="E213" s="25">
        <f t="shared" si="40"/>
        <v>0</v>
      </c>
    </row>
    <row r="214" spans="1:5" ht="13.2" outlineLevel="2" x14ac:dyDescent="0.25">
      <c r="A214" s="16" t="s">
        <v>311</v>
      </c>
      <c r="B214" s="17" t="s">
        <v>312</v>
      </c>
      <c r="C214" s="18">
        <v>442105.28</v>
      </c>
      <c r="D214" s="18">
        <v>442105.28</v>
      </c>
      <c r="E214" s="19">
        <f t="shared" si="40"/>
        <v>1</v>
      </c>
    </row>
    <row r="215" spans="1:5" ht="13.2" outlineLevel="7" x14ac:dyDescent="0.25">
      <c r="A215" s="20" t="s">
        <v>313</v>
      </c>
      <c r="B215" s="21" t="s">
        <v>188</v>
      </c>
      <c r="C215" s="22">
        <v>442105.28</v>
      </c>
      <c r="D215" s="22">
        <v>442105.28</v>
      </c>
      <c r="E215" s="25">
        <f t="shared" si="40"/>
        <v>1</v>
      </c>
    </row>
    <row r="216" spans="1:5" ht="13.2" outlineLevel="1" x14ac:dyDescent="0.25">
      <c r="A216" s="29" t="s">
        <v>314</v>
      </c>
      <c r="B216" s="30" t="s">
        <v>315</v>
      </c>
      <c r="C216" s="31">
        <v>139243803.46000001</v>
      </c>
      <c r="D216" s="31">
        <v>71907836.019999996</v>
      </c>
      <c r="E216" s="32">
        <f t="shared" si="40"/>
        <v>0.51641677570705447</v>
      </c>
    </row>
    <row r="217" spans="1:5" ht="13.2" outlineLevel="1" x14ac:dyDescent="0.25">
      <c r="A217" s="1"/>
      <c r="B217" s="2" t="s">
        <v>610</v>
      </c>
      <c r="C217" s="3"/>
      <c r="D217" s="3"/>
      <c r="E217" s="37"/>
    </row>
    <row r="218" spans="1:5" ht="13.2" outlineLevel="1" x14ac:dyDescent="0.25">
      <c r="A218" s="5"/>
      <c r="B218" s="6" t="s">
        <v>611</v>
      </c>
      <c r="C218" s="7">
        <v>4187499.94</v>
      </c>
      <c r="D218" s="7">
        <v>4187499.94</v>
      </c>
      <c r="E218" s="38">
        <f>D218/C218</f>
        <v>1</v>
      </c>
    </row>
    <row r="219" spans="1:5" ht="13.2" outlineLevel="1" x14ac:dyDescent="0.25">
      <c r="A219" s="5"/>
      <c r="B219" s="6" t="s">
        <v>612</v>
      </c>
      <c r="C219" s="7">
        <v>4274800.0599999996</v>
      </c>
      <c r="D219" s="7">
        <v>3264958.06</v>
      </c>
      <c r="E219" s="38">
        <f>D219/C219</f>
        <v>0.76376860067696373</v>
      </c>
    </row>
    <row r="220" spans="1:5" ht="13.2" outlineLevel="1" x14ac:dyDescent="0.25">
      <c r="A220" s="1"/>
      <c r="B220" s="2" t="s">
        <v>613</v>
      </c>
      <c r="C220" s="3">
        <f>C216-C218-C219</f>
        <v>130781503.46000001</v>
      </c>
      <c r="D220" s="3">
        <f>D216-D218-D219</f>
        <v>64455378.019999996</v>
      </c>
      <c r="E220" s="39">
        <f>D220/C220</f>
        <v>0.49284781345027057</v>
      </c>
    </row>
    <row r="221" spans="1:5" ht="20.399999999999999" outlineLevel="2" x14ac:dyDescent="0.25">
      <c r="A221" s="16" t="s">
        <v>316</v>
      </c>
      <c r="B221" s="17" t="s">
        <v>317</v>
      </c>
      <c r="C221" s="18">
        <v>129630592.91</v>
      </c>
      <c r="D221" s="18">
        <v>63597280.329999998</v>
      </c>
      <c r="E221" s="19">
        <f t="shared" ref="E221:E231" si="41">D221/C221</f>
        <v>0.49060394542941227</v>
      </c>
    </row>
    <row r="222" spans="1:5" ht="13.2" outlineLevel="7" x14ac:dyDescent="0.25">
      <c r="A222" s="20" t="s">
        <v>318</v>
      </c>
      <c r="B222" s="21" t="s">
        <v>11</v>
      </c>
      <c r="C222" s="22">
        <v>129630592.91</v>
      </c>
      <c r="D222" s="22">
        <v>63597280.329999998</v>
      </c>
      <c r="E222" s="25">
        <f t="shared" si="41"/>
        <v>0.49060394542941227</v>
      </c>
    </row>
    <row r="223" spans="1:5" ht="30.6" outlineLevel="2" x14ac:dyDescent="0.25">
      <c r="A223" s="16" t="s">
        <v>319</v>
      </c>
      <c r="B223" s="17" t="s">
        <v>320</v>
      </c>
      <c r="C223" s="18">
        <v>1102555.56</v>
      </c>
      <c r="D223" s="18">
        <v>424953.34</v>
      </c>
      <c r="E223" s="19">
        <f t="shared" si="41"/>
        <v>0.38542578298729907</v>
      </c>
    </row>
    <row r="224" spans="1:5" ht="30.6" outlineLevel="7" x14ac:dyDescent="0.25">
      <c r="A224" s="20" t="s">
        <v>321</v>
      </c>
      <c r="B224" s="21" t="s">
        <v>322</v>
      </c>
      <c r="C224" s="22">
        <v>1102555.56</v>
      </c>
      <c r="D224" s="22">
        <v>424953.34</v>
      </c>
      <c r="E224" s="25">
        <f t="shared" si="41"/>
        <v>0.38542578298729907</v>
      </c>
    </row>
    <row r="225" spans="1:5" ht="20.399999999999999" outlineLevel="2" x14ac:dyDescent="0.25">
      <c r="A225" s="16" t="s">
        <v>323</v>
      </c>
      <c r="B225" s="17" t="s">
        <v>324</v>
      </c>
      <c r="C225" s="18">
        <v>282000</v>
      </c>
      <c r="D225" s="18">
        <v>78000</v>
      </c>
      <c r="E225" s="19">
        <f t="shared" si="41"/>
        <v>0.27659574468085107</v>
      </c>
    </row>
    <row r="226" spans="1:5" ht="13.2" outlineLevel="7" x14ac:dyDescent="0.25">
      <c r="A226" s="20" t="s">
        <v>325</v>
      </c>
      <c r="B226" s="21" t="s">
        <v>326</v>
      </c>
      <c r="C226" s="22">
        <v>282000</v>
      </c>
      <c r="D226" s="22">
        <v>78000</v>
      </c>
      <c r="E226" s="19">
        <f t="shared" si="41"/>
        <v>0.27659574468085107</v>
      </c>
    </row>
    <row r="227" spans="1:5" ht="13.2" outlineLevel="2" x14ac:dyDescent="0.25">
      <c r="A227" s="16" t="s">
        <v>327</v>
      </c>
      <c r="B227" s="17" t="s">
        <v>328</v>
      </c>
      <c r="C227" s="18">
        <v>1284210.55</v>
      </c>
      <c r="D227" s="18">
        <v>863157.91</v>
      </c>
      <c r="E227" s="19">
        <f t="shared" si="41"/>
        <v>0.67213114703036814</v>
      </c>
    </row>
    <row r="228" spans="1:5" ht="13.2" outlineLevel="7" x14ac:dyDescent="0.25">
      <c r="A228" s="20" t="s">
        <v>329</v>
      </c>
      <c r="B228" s="21" t="s">
        <v>188</v>
      </c>
      <c r="C228" s="22">
        <v>1284210.55</v>
      </c>
      <c r="D228" s="22">
        <v>863157.91</v>
      </c>
      <c r="E228" s="25">
        <f t="shared" si="41"/>
        <v>0.67213114703036814</v>
      </c>
    </row>
    <row r="229" spans="1:5" ht="13.2" outlineLevel="2" x14ac:dyDescent="0.25">
      <c r="A229" s="16" t="s">
        <v>330</v>
      </c>
      <c r="B229" s="17" t="s">
        <v>331</v>
      </c>
      <c r="C229" s="18">
        <v>6944444.4400000004</v>
      </c>
      <c r="D229" s="18">
        <v>6944444.4400000004</v>
      </c>
      <c r="E229" s="19">
        <f t="shared" si="41"/>
        <v>1</v>
      </c>
    </row>
    <row r="230" spans="1:5" ht="13.2" outlineLevel="7" x14ac:dyDescent="0.25">
      <c r="A230" s="20" t="s">
        <v>332</v>
      </c>
      <c r="B230" s="21" t="s">
        <v>333</v>
      </c>
      <c r="C230" s="22">
        <v>6944444.4400000004</v>
      </c>
      <c r="D230" s="22">
        <v>6944444.4400000004</v>
      </c>
      <c r="E230" s="25">
        <f t="shared" si="41"/>
        <v>1</v>
      </c>
    </row>
    <row r="231" spans="1:5" ht="13.2" outlineLevel="1" x14ac:dyDescent="0.25">
      <c r="A231" s="29" t="s">
        <v>334</v>
      </c>
      <c r="B231" s="30" t="s">
        <v>335</v>
      </c>
      <c r="C231" s="31">
        <v>18005228.109999999</v>
      </c>
      <c r="D231" s="31">
        <v>6255241.9900000002</v>
      </c>
      <c r="E231" s="32">
        <f t="shared" si="41"/>
        <v>0.34741253772429992</v>
      </c>
    </row>
    <row r="232" spans="1:5" ht="13.2" outlineLevel="1" x14ac:dyDescent="0.25">
      <c r="A232" s="1"/>
      <c r="B232" s="2" t="s">
        <v>610</v>
      </c>
      <c r="C232" s="3"/>
      <c r="D232" s="3"/>
      <c r="E232" s="37"/>
    </row>
    <row r="233" spans="1:5" ht="13.2" outlineLevel="1" x14ac:dyDescent="0.25">
      <c r="A233" s="5"/>
      <c r="B233" s="6" t="s">
        <v>611</v>
      </c>
      <c r="C233" s="7"/>
      <c r="D233" s="7"/>
      <c r="E233" s="38"/>
    </row>
    <row r="234" spans="1:5" ht="13.2" outlineLevel="1" x14ac:dyDescent="0.25">
      <c r="A234" s="5"/>
      <c r="B234" s="6" t="s">
        <v>612</v>
      </c>
      <c r="C234" s="7">
        <v>1219920</v>
      </c>
      <c r="D234" s="7">
        <v>702620</v>
      </c>
      <c r="E234" s="38">
        <f>D234/C234</f>
        <v>0.57595580038035277</v>
      </c>
    </row>
    <row r="235" spans="1:5" ht="13.2" outlineLevel="1" x14ac:dyDescent="0.25">
      <c r="A235" s="1"/>
      <c r="B235" s="2" t="s">
        <v>613</v>
      </c>
      <c r="C235" s="3">
        <f>C231-C233-C234</f>
        <v>16785308.109999999</v>
      </c>
      <c r="D235" s="3">
        <f>D231-D233-D234</f>
        <v>5552621.9900000002</v>
      </c>
      <c r="E235" s="39">
        <f>D235/C235</f>
        <v>0.33080250619242285</v>
      </c>
    </row>
    <row r="236" spans="1:5" ht="20.399999999999999" outlineLevel="2" x14ac:dyDescent="0.25">
      <c r="A236" s="16" t="s">
        <v>336</v>
      </c>
      <c r="B236" s="17" t="s">
        <v>337</v>
      </c>
      <c r="C236" s="18">
        <v>3073200</v>
      </c>
      <c r="D236" s="18">
        <v>1342199.73</v>
      </c>
      <c r="E236" s="19">
        <f t="shared" ref="E236" si="42">D236/C236</f>
        <v>0.43674337172979305</v>
      </c>
    </row>
    <row r="237" spans="1:5" ht="13.2" outlineLevel="7" x14ac:dyDescent="0.25">
      <c r="A237" s="20" t="s">
        <v>338</v>
      </c>
      <c r="B237" s="21" t="s">
        <v>339</v>
      </c>
      <c r="C237" s="22">
        <v>1573200</v>
      </c>
      <c r="D237" s="22">
        <v>1342199.73</v>
      </c>
      <c r="E237" s="23">
        <f>D237/C237</f>
        <v>0.85316535087719292</v>
      </c>
    </row>
    <row r="238" spans="1:5" ht="30.6" outlineLevel="7" x14ac:dyDescent="0.25">
      <c r="A238" s="20" t="s">
        <v>340</v>
      </c>
      <c r="B238" s="21" t="s">
        <v>341</v>
      </c>
      <c r="C238" s="22">
        <v>1500000</v>
      </c>
      <c r="D238" s="22">
        <v>0</v>
      </c>
      <c r="E238" s="23">
        <f>D238/C238</f>
        <v>0</v>
      </c>
    </row>
    <row r="239" spans="1:5" ht="30.6" outlineLevel="2" x14ac:dyDescent="0.25">
      <c r="A239" s="16" t="s">
        <v>342</v>
      </c>
      <c r="B239" s="17" t="s">
        <v>343</v>
      </c>
      <c r="C239" s="18">
        <v>584100</v>
      </c>
      <c r="D239" s="18">
        <v>263541</v>
      </c>
      <c r="E239" s="19">
        <f t="shared" ref="E239:E245" si="43">D239/C239</f>
        <v>0.4511915767847971</v>
      </c>
    </row>
    <row r="240" spans="1:5" ht="13.2" outlineLevel="7" x14ac:dyDescent="0.25">
      <c r="A240" s="20" t="s">
        <v>344</v>
      </c>
      <c r="B240" s="21" t="s">
        <v>345</v>
      </c>
      <c r="C240" s="22">
        <v>584100</v>
      </c>
      <c r="D240" s="22">
        <v>263541</v>
      </c>
      <c r="E240" s="25">
        <f t="shared" si="43"/>
        <v>0.4511915767847971</v>
      </c>
    </row>
    <row r="241" spans="1:5" ht="20.399999999999999" outlineLevel="2" x14ac:dyDescent="0.25">
      <c r="A241" s="16" t="s">
        <v>346</v>
      </c>
      <c r="B241" s="17" t="s">
        <v>347</v>
      </c>
      <c r="C241" s="18">
        <v>105000</v>
      </c>
      <c r="D241" s="18">
        <v>34761.5</v>
      </c>
      <c r="E241" s="19">
        <f t="shared" si="43"/>
        <v>0.33106190476190478</v>
      </c>
    </row>
    <row r="242" spans="1:5" ht="20.399999999999999" outlineLevel="7" x14ac:dyDescent="0.25">
      <c r="A242" s="20" t="s">
        <v>348</v>
      </c>
      <c r="B242" s="21" t="s">
        <v>349</v>
      </c>
      <c r="C242" s="22">
        <v>105000</v>
      </c>
      <c r="D242" s="22">
        <v>34761.5</v>
      </c>
      <c r="E242" s="25">
        <f t="shared" si="43"/>
        <v>0.33106190476190478</v>
      </c>
    </row>
    <row r="243" spans="1:5" ht="20.399999999999999" outlineLevel="2" x14ac:dyDescent="0.25">
      <c r="A243" s="16" t="s">
        <v>350</v>
      </c>
      <c r="B243" s="17" t="s">
        <v>351</v>
      </c>
      <c r="C243" s="18">
        <v>450932.78</v>
      </c>
      <c r="D243" s="18">
        <v>76985.149999999994</v>
      </c>
      <c r="E243" s="19">
        <f t="shared" si="43"/>
        <v>0.17072422634699563</v>
      </c>
    </row>
    <row r="244" spans="1:5" ht="13.2" outlineLevel="7" x14ac:dyDescent="0.25">
      <c r="A244" s="20" t="s">
        <v>352</v>
      </c>
      <c r="B244" s="21" t="s">
        <v>353</v>
      </c>
      <c r="C244" s="22">
        <v>450932.78</v>
      </c>
      <c r="D244" s="22">
        <v>76985.149999999994</v>
      </c>
      <c r="E244" s="25">
        <f t="shared" si="43"/>
        <v>0.17072422634699563</v>
      </c>
    </row>
    <row r="245" spans="1:5" ht="20.399999999999999" outlineLevel="2" x14ac:dyDescent="0.25">
      <c r="A245" s="16" t="s">
        <v>354</v>
      </c>
      <c r="B245" s="17" t="s">
        <v>355</v>
      </c>
      <c r="C245" s="18">
        <v>3387700</v>
      </c>
      <c r="D245" s="18">
        <v>410285.75</v>
      </c>
      <c r="E245" s="19">
        <f t="shared" si="43"/>
        <v>0.12111041414529032</v>
      </c>
    </row>
    <row r="246" spans="1:5" ht="13.2" outlineLevel="7" x14ac:dyDescent="0.25">
      <c r="A246" s="20" t="s">
        <v>356</v>
      </c>
      <c r="B246" s="21" t="s">
        <v>357</v>
      </c>
      <c r="C246" s="22">
        <v>487700</v>
      </c>
      <c r="D246" s="22">
        <v>210285.75</v>
      </c>
      <c r="E246" s="23">
        <f>D246/C246</f>
        <v>0.43117849087553822</v>
      </c>
    </row>
    <row r="247" spans="1:5" ht="13.2" outlineLevel="7" x14ac:dyDescent="0.25">
      <c r="A247" s="20" t="s">
        <v>358</v>
      </c>
      <c r="B247" s="21" t="s">
        <v>359</v>
      </c>
      <c r="C247" s="22">
        <v>1500000</v>
      </c>
      <c r="D247" s="22">
        <v>0</v>
      </c>
      <c r="E247" s="23">
        <f t="shared" ref="E247:E248" si="44">D247/C247</f>
        <v>0</v>
      </c>
    </row>
    <row r="248" spans="1:5" ht="20.399999999999999" outlineLevel="7" x14ac:dyDescent="0.25">
      <c r="A248" s="20" t="s">
        <v>360</v>
      </c>
      <c r="B248" s="21" t="s">
        <v>361</v>
      </c>
      <c r="C248" s="22">
        <v>1000000</v>
      </c>
      <c r="D248" s="22">
        <v>0</v>
      </c>
      <c r="E248" s="23">
        <f t="shared" si="44"/>
        <v>0</v>
      </c>
    </row>
    <row r="249" spans="1:5" ht="20.399999999999999" outlineLevel="7" x14ac:dyDescent="0.25">
      <c r="A249" s="20" t="s">
        <v>362</v>
      </c>
      <c r="B249" s="21" t="s">
        <v>363</v>
      </c>
      <c r="C249" s="22">
        <v>400000</v>
      </c>
      <c r="D249" s="22">
        <v>200000</v>
      </c>
      <c r="E249" s="23">
        <f>D249/C249</f>
        <v>0.5</v>
      </c>
    </row>
    <row r="250" spans="1:5" ht="20.399999999999999" outlineLevel="2" x14ac:dyDescent="0.25">
      <c r="A250" s="16" t="s">
        <v>364</v>
      </c>
      <c r="B250" s="17" t="s">
        <v>365</v>
      </c>
      <c r="C250" s="18">
        <v>1165000</v>
      </c>
      <c r="D250" s="18">
        <v>825419.86</v>
      </c>
      <c r="E250" s="19">
        <f t="shared" ref="E250:E252" si="45">D250/C250</f>
        <v>0.70851490128755368</v>
      </c>
    </row>
    <row r="251" spans="1:5" ht="20.399999999999999" outlineLevel="7" x14ac:dyDescent="0.25">
      <c r="A251" s="20" t="s">
        <v>366</v>
      </c>
      <c r="B251" s="21" t="s">
        <v>367</v>
      </c>
      <c r="C251" s="22">
        <v>1165000</v>
      </c>
      <c r="D251" s="22">
        <v>825419.86</v>
      </c>
      <c r="E251" s="25">
        <f t="shared" si="45"/>
        <v>0.70851490128755368</v>
      </c>
    </row>
    <row r="252" spans="1:5" ht="20.399999999999999" outlineLevel="2" x14ac:dyDescent="0.25">
      <c r="A252" s="16" t="s">
        <v>368</v>
      </c>
      <c r="B252" s="17" t="s">
        <v>369</v>
      </c>
      <c r="C252" s="18">
        <v>1414098</v>
      </c>
      <c r="D252" s="18">
        <v>842849</v>
      </c>
      <c r="E252" s="19">
        <f t="shared" si="45"/>
        <v>0.59603294821151009</v>
      </c>
    </row>
    <row r="253" spans="1:5" ht="30.6" outlineLevel="7" x14ac:dyDescent="0.25">
      <c r="A253" s="20" t="s">
        <v>370</v>
      </c>
      <c r="B253" s="21" t="s">
        <v>371</v>
      </c>
      <c r="C253" s="22">
        <v>554178</v>
      </c>
      <c r="D253" s="22">
        <v>320229</v>
      </c>
      <c r="E253" s="23">
        <f>D253/C253</f>
        <v>0.57784502452280673</v>
      </c>
    </row>
    <row r="254" spans="1:5" ht="30.6" outlineLevel="7" x14ac:dyDescent="0.25">
      <c r="A254" s="20" t="s">
        <v>372</v>
      </c>
      <c r="B254" s="21" t="s">
        <v>371</v>
      </c>
      <c r="C254" s="22">
        <v>859920</v>
      </c>
      <c r="D254" s="22">
        <v>522620</v>
      </c>
      <c r="E254" s="23">
        <f>D254/C254</f>
        <v>0.60775420969392502</v>
      </c>
    </row>
    <row r="255" spans="1:5" ht="13.2" outlineLevel="2" x14ac:dyDescent="0.25">
      <c r="A255" s="16" t="s">
        <v>373</v>
      </c>
      <c r="B255" s="17" t="s">
        <v>374</v>
      </c>
      <c r="C255" s="18">
        <v>7406597.3300000001</v>
      </c>
      <c r="D255" s="18">
        <v>2459200</v>
      </c>
      <c r="E255" s="19">
        <f t="shared" ref="E255" si="46">D255/C255</f>
        <v>0.33202831076547806</v>
      </c>
    </row>
    <row r="256" spans="1:5" ht="51" outlineLevel="7" x14ac:dyDescent="0.25">
      <c r="A256" s="20" t="s">
        <v>375</v>
      </c>
      <c r="B256" s="27" t="s">
        <v>376</v>
      </c>
      <c r="C256" s="22">
        <v>2221979.19</v>
      </c>
      <c r="D256" s="22">
        <v>737760</v>
      </c>
      <c r="E256" s="23">
        <f>D256/C256</f>
        <v>0.33202831211033978</v>
      </c>
    </row>
    <row r="257" spans="1:5" ht="30.6" outlineLevel="7" x14ac:dyDescent="0.25">
      <c r="A257" s="20" t="s">
        <v>377</v>
      </c>
      <c r="B257" s="21" t="s">
        <v>378</v>
      </c>
      <c r="C257" s="22">
        <v>5184618.1399999997</v>
      </c>
      <c r="D257" s="22">
        <v>1721440</v>
      </c>
      <c r="E257" s="23">
        <f>D257/C257</f>
        <v>0.33202831018910878</v>
      </c>
    </row>
    <row r="258" spans="1:5" ht="20.399999999999999" outlineLevel="2" x14ac:dyDescent="0.25">
      <c r="A258" s="16" t="s">
        <v>379</v>
      </c>
      <c r="B258" s="17" t="s">
        <v>380</v>
      </c>
      <c r="C258" s="18">
        <v>418600</v>
      </c>
      <c r="D258" s="18">
        <v>0</v>
      </c>
      <c r="E258" s="19">
        <f t="shared" ref="E258:E260" si="47">D258/C258</f>
        <v>0</v>
      </c>
    </row>
    <row r="259" spans="1:5" ht="20.399999999999999" outlineLevel="7" x14ac:dyDescent="0.25">
      <c r="A259" s="20" t="s">
        <v>381</v>
      </c>
      <c r="B259" s="21" t="s">
        <v>382</v>
      </c>
      <c r="C259" s="22">
        <v>418600</v>
      </c>
      <c r="D259" s="22">
        <v>0</v>
      </c>
      <c r="E259" s="25">
        <f t="shared" si="47"/>
        <v>0</v>
      </c>
    </row>
    <row r="260" spans="1:5" ht="20.399999999999999" outlineLevel="1" x14ac:dyDescent="0.25">
      <c r="A260" s="29" t="s">
        <v>383</v>
      </c>
      <c r="B260" s="30" t="s">
        <v>384</v>
      </c>
      <c r="C260" s="31">
        <v>2988328</v>
      </c>
      <c r="D260" s="31">
        <v>1242005.8</v>
      </c>
      <c r="E260" s="32">
        <f t="shared" si="47"/>
        <v>0.41561896819893934</v>
      </c>
    </row>
    <row r="261" spans="1:5" ht="13.2" outlineLevel="1" x14ac:dyDescent="0.25">
      <c r="A261" s="1"/>
      <c r="B261" s="2" t="s">
        <v>610</v>
      </c>
      <c r="C261" s="3"/>
      <c r="D261" s="3"/>
      <c r="E261" s="37"/>
    </row>
    <row r="262" spans="1:5" ht="13.2" outlineLevel="1" x14ac:dyDescent="0.25">
      <c r="A262" s="5"/>
      <c r="B262" s="6" t="s">
        <v>611</v>
      </c>
      <c r="C262" s="7"/>
      <c r="D262" s="7"/>
      <c r="E262" s="38"/>
    </row>
    <row r="263" spans="1:5" ht="13.2" outlineLevel="1" x14ac:dyDescent="0.25">
      <c r="A263" s="5"/>
      <c r="B263" s="6" t="s">
        <v>612</v>
      </c>
      <c r="C263" s="7"/>
      <c r="D263" s="7"/>
      <c r="E263" s="38"/>
    </row>
    <row r="264" spans="1:5" ht="13.2" outlineLevel="1" x14ac:dyDescent="0.25">
      <c r="A264" s="1"/>
      <c r="B264" s="2" t="s">
        <v>613</v>
      </c>
      <c r="C264" s="3">
        <f>C260-C262-C263</f>
        <v>2988328</v>
      </c>
      <c r="D264" s="3">
        <f>D260-D262-D263</f>
        <v>1242005.8</v>
      </c>
      <c r="E264" s="39">
        <f>D264/C264</f>
        <v>0.41561896819893934</v>
      </c>
    </row>
    <row r="265" spans="1:5" ht="20.399999999999999" outlineLevel="2" x14ac:dyDescent="0.25">
      <c r="A265" s="16" t="s">
        <v>385</v>
      </c>
      <c r="B265" s="17" t="s">
        <v>386</v>
      </c>
      <c r="C265" s="18">
        <v>2432328</v>
      </c>
      <c r="D265" s="18">
        <v>1115093.24</v>
      </c>
      <c r="E265" s="19">
        <f t="shared" ref="E265" si="48">D265/C265</f>
        <v>0.4584469035426143</v>
      </c>
    </row>
    <row r="266" spans="1:5" ht="13.2" outlineLevel="7" x14ac:dyDescent="0.25">
      <c r="A266" s="20" t="s">
        <v>387</v>
      </c>
      <c r="B266" s="21" t="s">
        <v>388</v>
      </c>
      <c r="C266" s="22">
        <v>415608</v>
      </c>
      <c r="D266" s="22">
        <v>199914</v>
      </c>
      <c r="E266" s="23">
        <f>D266/C266</f>
        <v>0.48101576485534447</v>
      </c>
    </row>
    <row r="267" spans="1:5" ht="20.399999999999999" outlineLevel="7" x14ac:dyDescent="0.25">
      <c r="A267" s="20" t="s">
        <v>389</v>
      </c>
      <c r="B267" s="21" t="s">
        <v>390</v>
      </c>
      <c r="C267" s="22">
        <v>1152720</v>
      </c>
      <c r="D267" s="22">
        <v>544340</v>
      </c>
      <c r="E267" s="23">
        <f>D267/C267</f>
        <v>0.47222222222222221</v>
      </c>
    </row>
    <row r="268" spans="1:5" ht="20.399999999999999" outlineLevel="7" x14ac:dyDescent="0.25">
      <c r="A268" s="20" t="s">
        <v>391</v>
      </c>
      <c r="B268" s="21" t="s">
        <v>164</v>
      </c>
      <c r="C268" s="22">
        <v>864000</v>
      </c>
      <c r="D268" s="22">
        <v>370839.24</v>
      </c>
      <c r="E268" s="23">
        <f>D268/C268</f>
        <v>0.42921208333333333</v>
      </c>
    </row>
    <row r="269" spans="1:5" ht="20.399999999999999" outlineLevel="2" x14ac:dyDescent="0.25">
      <c r="A269" s="16" t="s">
        <v>392</v>
      </c>
      <c r="B269" s="17" t="s">
        <v>393</v>
      </c>
      <c r="C269" s="18">
        <v>556000</v>
      </c>
      <c r="D269" s="18">
        <v>126912.56</v>
      </c>
      <c r="E269" s="19">
        <f t="shared" ref="E269:E271" si="49">D269/C269</f>
        <v>0.22825999999999999</v>
      </c>
    </row>
    <row r="270" spans="1:5" ht="20.399999999999999" outlineLevel="7" x14ac:dyDescent="0.25">
      <c r="A270" s="20" t="s">
        <v>394</v>
      </c>
      <c r="B270" s="21" t="s">
        <v>395</v>
      </c>
      <c r="C270" s="22">
        <v>556000</v>
      </c>
      <c r="D270" s="22">
        <v>126912.56</v>
      </c>
      <c r="E270" s="25">
        <f t="shared" si="49"/>
        <v>0.22825999999999999</v>
      </c>
    </row>
    <row r="271" spans="1:5" ht="13.2" outlineLevel="1" x14ac:dyDescent="0.25">
      <c r="A271" s="29" t="s">
        <v>396</v>
      </c>
      <c r="B271" s="30" t="s">
        <v>397</v>
      </c>
      <c r="C271" s="31">
        <v>3514600.64</v>
      </c>
      <c r="D271" s="31">
        <v>1560339.31</v>
      </c>
      <c r="E271" s="32">
        <f t="shared" si="49"/>
        <v>0.44395920613045808</v>
      </c>
    </row>
    <row r="272" spans="1:5" ht="13.2" outlineLevel="1" x14ac:dyDescent="0.25">
      <c r="A272" s="1"/>
      <c r="B272" s="2" t="s">
        <v>610</v>
      </c>
      <c r="C272" s="3"/>
      <c r="D272" s="3"/>
      <c r="E272" s="37"/>
    </row>
    <row r="273" spans="1:5" ht="13.2" outlineLevel="1" x14ac:dyDescent="0.25">
      <c r="A273" s="5"/>
      <c r="B273" s="6" t="s">
        <v>611</v>
      </c>
      <c r="C273" s="7"/>
      <c r="D273" s="7"/>
      <c r="E273" s="38"/>
    </row>
    <row r="274" spans="1:5" ht="13.2" outlineLevel="1" x14ac:dyDescent="0.25">
      <c r="A274" s="5"/>
      <c r="B274" s="6" t="s">
        <v>612</v>
      </c>
      <c r="C274" s="7"/>
      <c r="D274" s="7"/>
      <c r="E274" s="38"/>
    </row>
    <row r="275" spans="1:5" ht="13.2" outlineLevel="1" x14ac:dyDescent="0.25">
      <c r="A275" s="1"/>
      <c r="B275" s="2" t="s">
        <v>613</v>
      </c>
      <c r="C275" s="3">
        <f>C271-C273-C274</f>
        <v>3514600.64</v>
      </c>
      <c r="D275" s="3">
        <f>D271-D273-D274</f>
        <v>1560339.31</v>
      </c>
      <c r="E275" s="39">
        <f>D275/C275</f>
        <v>0.44395920613045808</v>
      </c>
    </row>
    <row r="276" spans="1:5" ht="13.2" outlineLevel="2" x14ac:dyDescent="0.25">
      <c r="A276" s="16" t="s">
        <v>398</v>
      </c>
      <c r="B276" s="17" t="s">
        <v>399</v>
      </c>
      <c r="C276" s="18">
        <v>3145969.33</v>
      </c>
      <c r="D276" s="18">
        <v>1461143.48</v>
      </c>
      <c r="E276" s="19">
        <f t="shared" ref="E276" si="50">D276/C276</f>
        <v>0.46444937211132947</v>
      </c>
    </row>
    <row r="277" spans="1:5" ht="13.2" outlineLevel="7" x14ac:dyDescent="0.25">
      <c r="A277" s="20" t="s">
        <v>400</v>
      </c>
      <c r="B277" s="21" t="s">
        <v>401</v>
      </c>
      <c r="C277" s="22">
        <v>2330014.98</v>
      </c>
      <c r="D277" s="22">
        <v>1082292.1299999999</v>
      </c>
      <c r="E277" s="23">
        <f>D277/C277</f>
        <v>0.46450007372913965</v>
      </c>
    </row>
    <row r="278" spans="1:5" ht="20.399999999999999" outlineLevel="7" x14ac:dyDescent="0.25">
      <c r="A278" s="20" t="s">
        <v>402</v>
      </c>
      <c r="B278" s="21" t="s">
        <v>403</v>
      </c>
      <c r="C278" s="22">
        <v>475672.26</v>
      </c>
      <c r="D278" s="22">
        <v>215214.53</v>
      </c>
      <c r="E278" s="23">
        <f>D278/C278</f>
        <v>0.45244288578022185</v>
      </c>
    </row>
    <row r="279" spans="1:5" ht="20.399999999999999" outlineLevel="7" x14ac:dyDescent="0.25">
      <c r="A279" s="20" t="s">
        <v>404</v>
      </c>
      <c r="B279" s="21" t="s">
        <v>405</v>
      </c>
      <c r="C279" s="22">
        <v>340282.09</v>
      </c>
      <c r="D279" s="22">
        <v>163636.82</v>
      </c>
      <c r="E279" s="23">
        <f>D279/C279</f>
        <v>0.480885785084957</v>
      </c>
    </row>
    <row r="280" spans="1:5" ht="13.2" outlineLevel="2" x14ac:dyDescent="0.25">
      <c r="A280" s="16" t="s">
        <v>406</v>
      </c>
      <c r="B280" s="17" t="s">
        <v>407</v>
      </c>
      <c r="C280" s="18">
        <v>368631.31</v>
      </c>
      <c r="D280" s="18">
        <v>99195.83</v>
      </c>
      <c r="E280" s="19">
        <f t="shared" ref="E280:E282" si="51">D280/C280</f>
        <v>0.26909225372093326</v>
      </c>
    </row>
    <row r="281" spans="1:5" ht="13.2" outlineLevel="7" x14ac:dyDescent="0.25">
      <c r="A281" s="20" t="s">
        <v>408</v>
      </c>
      <c r="B281" s="21" t="s">
        <v>409</v>
      </c>
      <c r="C281" s="22">
        <v>368631.31</v>
      </c>
      <c r="D281" s="22">
        <v>99195.83</v>
      </c>
      <c r="E281" s="25">
        <f t="shared" si="51"/>
        <v>0.26909225372093326</v>
      </c>
    </row>
    <row r="282" spans="1:5" ht="20.399999999999999" x14ac:dyDescent="0.25">
      <c r="A282" s="29" t="s">
        <v>410</v>
      </c>
      <c r="B282" s="30" t="s">
        <v>411</v>
      </c>
      <c r="C282" s="31">
        <v>1340593</v>
      </c>
      <c r="D282" s="31">
        <v>294899</v>
      </c>
      <c r="E282" s="32">
        <f t="shared" si="51"/>
        <v>0.21997653277318321</v>
      </c>
    </row>
    <row r="283" spans="1:5" ht="13.2" x14ac:dyDescent="0.25">
      <c r="A283" s="1"/>
      <c r="B283" s="2" t="s">
        <v>610</v>
      </c>
      <c r="C283" s="3"/>
      <c r="D283" s="3"/>
      <c r="E283" s="37"/>
    </row>
    <row r="284" spans="1:5" ht="13.2" x14ac:dyDescent="0.25">
      <c r="A284" s="5"/>
      <c r="B284" s="6" t="s">
        <v>611</v>
      </c>
      <c r="C284" s="7"/>
      <c r="D284" s="7"/>
      <c r="E284" s="38"/>
    </row>
    <row r="285" spans="1:5" ht="13.2" x14ac:dyDescent="0.25">
      <c r="A285" s="5"/>
      <c r="B285" s="6" t="s">
        <v>612</v>
      </c>
      <c r="C285" s="7"/>
      <c r="D285" s="7"/>
      <c r="E285" s="38"/>
    </row>
    <row r="286" spans="1:5" ht="13.2" x14ac:dyDescent="0.25">
      <c r="A286" s="1"/>
      <c r="B286" s="2" t="s">
        <v>613</v>
      </c>
      <c r="C286" s="3">
        <f>C282-C284-C285</f>
        <v>1340593</v>
      </c>
      <c r="D286" s="3">
        <f>D282-D284-D285</f>
        <v>294899</v>
      </c>
      <c r="E286" s="39">
        <f>D286/C286</f>
        <v>0.21997653277318321</v>
      </c>
    </row>
    <row r="287" spans="1:5" ht="20.399999999999999" outlineLevel="1" x14ac:dyDescent="0.25">
      <c r="A287" s="16" t="s">
        <v>412</v>
      </c>
      <c r="B287" s="17" t="s">
        <v>413</v>
      </c>
      <c r="C287" s="18">
        <v>396832.2</v>
      </c>
      <c r="D287" s="18">
        <v>0</v>
      </c>
      <c r="E287" s="19">
        <f t="shared" ref="E287:E301" si="52">D287/C287</f>
        <v>0</v>
      </c>
    </row>
    <row r="288" spans="1:5" ht="20.399999999999999" outlineLevel="7" x14ac:dyDescent="0.25">
      <c r="A288" s="20" t="s">
        <v>414</v>
      </c>
      <c r="B288" s="21" t="s">
        <v>415</v>
      </c>
      <c r="C288" s="22">
        <v>396832.2</v>
      </c>
      <c r="D288" s="22">
        <v>0</v>
      </c>
      <c r="E288" s="25">
        <f t="shared" si="52"/>
        <v>0</v>
      </c>
    </row>
    <row r="289" spans="1:5" ht="20.399999999999999" outlineLevel="1" x14ac:dyDescent="0.25">
      <c r="A289" s="16" t="s">
        <v>416</v>
      </c>
      <c r="B289" s="17" t="s">
        <v>417</v>
      </c>
      <c r="C289" s="18">
        <v>365000</v>
      </c>
      <c r="D289" s="18">
        <v>0</v>
      </c>
      <c r="E289" s="19">
        <f t="shared" si="52"/>
        <v>0</v>
      </c>
    </row>
    <row r="290" spans="1:5" ht="20.399999999999999" outlineLevel="7" x14ac:dyDescent="0.25">
      <c r="A290" s="20" t="s">
        <v>418</v>
      </c>
      <c r="B290" s="21" t="s">
        <v>419</v>
      </c>
      <c r="C290" s="22">
        <v>365000</v>
      </c>
      <c r="D290" s="22">
        <v>0</v>
      </c>
      <c r="E290" s="25">
        <f t="shared" si="52"/>
        <v>0</v>
      </c>
    </row>
    <row r="291" spans="1:5" ht="20.399999999999999" outlineLevel="1" x14ac:dyDescent="0.25">
      <c r="A291" s="16" t="s">
        <v>420</v>
      </c>
      <c r="B291" s="17" t="s">
        <v>421</v>
      </c>
      <c r="C291" s="18">
        <v>67500</v>
      </c>
      <c r="D291" s="18">
        <v>0</v>
      </c>
      <c r="E291" s="19">
        <f t="shared" si="52"/>
        <v>0</v>
      </c>
    </row>
    <row r="292" spans="1:5" ht="20.399999999999999" outlineLevel="7" x14ac:dyDescent="0.25">
      <c r="A292" s="20" t="s">
        <v>422</v>
      </c>
      <c r="B292" s="21" t="s">
        <v>423</v>
      </c>
      <c r="C292" s="22">
        <v>67500</v>
      </c>
      <c r="D292" s="22">
        <v>0</v>
      </c>
      <c r="E292" s="25">
        <f t="shared" si="52"/>
        <v>0</v>
      </c>
    </row>
    <row r="293" spans="1:5" ht="30.6" outlineLevel="1" x14ac:dyDescent="0.25">
      <c r="A293" s="16" t="s">
        <v>424</v>
      </c>
      <c r="B293" s="17" t="s">
        <v>425</v>
      </c>
      <c r="C293" s="18">
        <v>356260.8</v>
      </c>
      <c r="D293" s="18">
        <v>139899</v>
      </c>
      <c r="E293" s="19">
        <f t="shared" si="52"/>
        <v>0.39268704275070399</v>
      </c>
    </row>
    <row r="294" spans="1:5" ht="30.6" outlineLevel="7" x14ac:dyDescent="0.25">
      <c r="A294" s="20" t="s">
        <v>426</v>
      </c>
      <c r="B294" s="21" t="s">
        <v>427</v>
      </c>
      <c r="C294" s="22">
        <v>356260.8</v>
      </c>
      <c r="D294" s="22">
        <v>139899</v>
      </c>
      <c r="E294" s="25">
        <f t="shared" si="52"/>
        <v>0.39268704275070399</v>
      </c>
    </row>
    <row r="295" spans="1:5" ht="13.2" outlineLevel="1" x14ac:dyDescent="0.25">
      <c r="A295" s="16" t="s">
        <v>428</v>
      </c>
      <c r="B295" s="17" t="s">
        <v>429</v>
      </c>
      <c r="C295" s="18">
        <v>45000</v>
      </c>
      <c r="D295" s="18">
        <v>45000</v>
      </c>
      <c r="E295" s="19">
        <f t="shared" si="52"/>
        <v>1</v>
      </c>
    </row>
    <row r="296" spans="1:5" ht="20.399999999999999" outlineLevel="7" x14ac:dyDescent="0.25">
      <c r="A296" s="20" t="s">
        <v>430</v>
      </c>
      <c r="B296" s="21" t="s">
        <v>431</v>
      </c>
      <c r="C296" s="22">
        <v>45000</v>
      </c>
      <c r="D296" s="22">
        <v>45000</v>
      </c>
      <c r="E296" s="25">
        <f t="shared" si="52"/>
        <v>1</v>
      </c>
    </row>
    <row r="297" spans="1:5" ht="20.399999999999999" outlineLevel="1" x14ac:dyDescent="0.25">
      <c r="A297" s="16" t="s">
        <v>432</v>
      </c>
      <c r="B297" s="17" t="s">
        <v>433</v>
      </c>
      <c r="C297" s="18">
        <v>75000</v>
      </c>
      <c r="D297" s="18">
        <v>75000</v>
      </c>
      <c r="E297" s="19">
        <f t="shared" si="52"/>
        <v>1</v>
      </c>
    </row>
    <row r="298" spans="1:5" ht="20.399999999999999" outlineLevel="7" x14ac:dyDescent="0.25">
      <c r="A298" s="20" t="s">
        <v>434</v>
      </c>
      <c r="B298" s="21" t="s">
        <v>435</v>
      </c>
      <c r="C298" s="22">
        <v>75000</v>
      </c>
      <c r="D298" s="22">
        <v>75000</v>
      </c>
      <c r="E298" s="25">
        <f t="shared" si="52"/>
        <v>1</v>
      </c>
    </row>
    <row r="299" spans="1:5" ht="13.2" outlineLevel="1" x14ac:dyDescent="0.25">
      <c r="A299" s="16" t="s">
        <v>436</v>
      </c>
      <c r="B299" s="17" t="s">
        <v>437</v>
      </c>
      <c r="C299" s="18">
        <v>35000</v>
      </c>
      <c r="D299" s="18">
        <v>35000</v>
      </c>
      <c r="E299" s="19">
        <f t="shared" si="52"/>
        <v>1</v>
      </c>
    </row>
    <row r="300" spans="1:5" ht="13.2" outlineLevel="7" x14ac:dyDescent="0.25">
      <c r="A300" s="20" t="s">
        <v>438</v>
      </c>
      <c r="B300" s="21" t="s">
        <v>439</v>
      </c>
      <c r="C300" s="22">
        <v>35000</v>
      </c>
      <c r="D300" s="22">
        <v>35000</v>
      </c>
      <c r="E300" s="25">
        <f t="shared" si="52"/>
        <v>1</v>
      </c>
    </row>
    <row r="301" spans="1:5" ht="20.399999999999999" x14ac:dyDescent="0.25">
      <c r="A301" s="29" t="s">
        <v>440</v>
      </c>
      <c r="B301" s="30" t="s">
        <v>441</v>
      </c>
      <c r="C301" s="31">
        <v>2493306</v>
      </c>
      <c r="D301" s="31">
        <v>940000</v>
      </c>
      <c r="E301" s="32">
        <f t="shared" si="52"/>
        <v>0.377009480585215</v>
      </c>
    </row>
    <row r="302" spans="1:5" ht="13.2" x14ac:dyDescent="0.25">
      <c r="A302" s="1"/>
      <c r="B302" s="2" t="s">
        <v>610</v>
      </c>
      <c r="C302" s="3"/>
      <c r="D302" s="3"/>
      <c r="E302" s="37"/>
    </row>
    <row r="303" spans="1:5" ht="13.2" x14ac:dyDescent="0.25">
      <c r="A303" s="5"/>
      <c r="B303" s="6" t="s">
        <v>611</v>
      </c>
      <c r="C303" s="7"/>
      <c r="D303" s="7"/>
      <c r="E303" s="38"/>
    </row>
    <row r="304" spans="1:5" ht="13.2" x14ac:dyDescent="0.25">
      <c r="A304" s="5"/>
      <c r="B304" s="6" t="s">
        <v>612</v>
      </c>
      <c r="C304" s="7">
        <v>1146738</v>
      </c>
      <c r="D304" s="7">
        <v>845342.11</v>
      </c>
      <c r="E304" s="38">
        <f>D304/C304</f>
        <v>0.737171097495679</v>
      </c>
    </row>
    <row r="305" spans="1:5" ht="13.2" x14ac:dyDescent="0.25">
      <c r="A305" s="1"/>
      <c r="B305" s="2" t="s">
        <v>613</v>
      </c>
      <c r="C305" s="3">
        <f>C301-C303-C304</f>
        <v>1346568</v>
      </c>
      <c r="D305" s="3">
        <f>D301-D303-D304</f>
        <v>94657.890000000014</v>
      </c>
      <c r="E305" s="39">
        <f>D305/C305</f>
        <v>7.0295662751528334E-2</v>
      </c>
    </row>
    <row r="306" spans="1:5" ht="20.399999999999999" outlineLevel="1" x14ac:dyDescent="0.25">
      <c r="A306" s="16" t="s">
        <v>442</v>
      </c>
      <c r="B306" s="17" t="s">
        <v>443</v>
      </c>
      <c r="C306" s="18">
        <v>972200</v>
      </c>
      <c r="D306" s="18">
        <v>820000</v>
      </c>
      <c r="E306" s="19">
        <f t="shared" ref="E306:E308" si="53">D306/C306</f>
        <v>0.84344785023657687</v>
      </c>
    </row>
    <row r="307" spans="1:5" ht="30.6" outlineLevel="7" x14ac:dyDescent="0.25">
      <c r="A307" s="20" t="s">
        <v>444</v>
      </c>
      <c r="B307" s="21" t="s">
        <v>445</v>
      </c>
      <c r="C307" s="22">
        <v>972200</v>
      </c>
      <c r="D307" s="22">
        <v>820000</v>
      </c>
      <c r="E307" s="25">
        <f t="shared" si="53"/>
        <v>0.84344785023657687</v>
      </c>
    </row>
    <row r="308" spans="1:5" ht="30.6" outlineLevel="1" x14ac:dyDescent="0.25">
      <c r="A308" s="16" t="s">
        <v>446</v>
      </c>
      <c r="B308" s="17" t="s">
        <v>447</v>
      </c>
      <c r="C308" s="18">
        <v>1521106</v>
      </c>
      <c r="D308" s="18">
        <v>120000</v>
      </c>
      <c r="E308" s="19">
        <f t="shared" si="53"/>
        <v>7.8889965590826672E-2</v>
      </c>
    </row>
    <row r="309" spans="1:5" ht="13.2" outlineLevel="7" x14ac:dyDescent="0.25">
      <c r="A309" s="20" t="s">
        <v>448</v>
      </c>
      <c r="B309" s="21" t="s">
        <v>449</v>
      </c>
      <c r="C309" s="22">
        <v>470286</v>
      </c>
      <c r="D309" s="22">
        <v>0</v>
      </c>
      <c r="E309" s="23">
        <f>D309/C309</f>
        <v>0</v>
      </c>
    </row>
    <row r="310" spans="1:5" ht="40.799999999999997" outlineLevel="7" x14ac:dyDescent="0.25">
      <c r="A310" s="20" t="s">
        <v>450</v>
      </c>
      <c r="B310" s="27" t="s">
        <v>451</v>
      </c>
      <c r="C310" s="22">
        <v>100000</v>
      </c>
      <c r="D310" s="22">
        <v>0</v>
      </c>
      <c r="E310" s="23">
        <f>D310/C310</f>
        <v>0</v>
      </c>
    </row>
    <row r="311" spans="1:5" ht="30.6" outlineLevel="7" x14ac:dyDescent="0.25">
      <c r="A311" s="20" t="s">
        <v>452</v>
      </c>
      <c r="B311" s="21" t="s">
        <v>453</v>
      </c>
      <c r="C311" s="22">
        <v>180000</v>
      </c>
      <c r="D311" s="22">
        <v>0</v>
      </c>
      <c r="E311" s="23">
        <f>D311/C311</f>
        <v>0</v>
      </c>
    </row>
    <row r="312" spans="1:5" ht="20.399999999999999" outlineLevel="7" x14ac:dyDescent="0.25">
      <c r="A312" s="20" t="s">
        <v>454</v>
      </c>
      <c r="B312" s="21" t="s">
        <v>455</v>
      </c>
      <c r="C312" s="22">
        <v>80000</v>
      </c>
      <c r="D312" s="22">
        <v>0</v>
      </c>
      <c r="E312" s="23">
        <f t="shared" ref="E312:E316" si="54">D312/C312</f>
        <v>0</v>
      </c>
    </row>
    <row r="313" spans="1:5" ht="30.6" outlineLevel="7" x14ac:dyDescent="0.25">
      <c r="A313" s="20" t="s">
        <v>456</v>
      </c>
      <c r="B313" s="21" t="s">
        <v>457</v>
      </c>
      <c r="C313" s="22">
        <v>145000</v>
      </c>
      <c r="D313" s="22">
        <v>0</v>
      </c>
      <c r="E313" s="23">
        <f t="shared" si="54"/>
        <v>0</v>
      </c>
    </row>
    <row r="314" spans="1:5" ht="30.6" outlineLevel="7" x14ac:dyDescent="0.25">
      <c r="A314" s="20" t="s">
        <v>458</v>
      </c>
      <c r="B314" s="21" t="s">
        <v>459</v>
      </c>
      <c r="C314" s="22">
        <v>73000</v>
      </c>
      <c r="D314" s="22">
        <v>0</v>
      </c>
      <c r="E314" s="23">
        <f t="shared" si="54"/>
        <v>0</v>
      </c>
    </row>
    <row r="315" spans="1:5" ht="20.399999999999999" outlineLevel="7" x14ac:dyDescent="0.25">
      <c r="A315" s="20" t="s">
        <v>460</v>
      </c>
      <c r="B315" s="21" t="s">
        <v>461</v>
      </c>
      <c r="C315" s="22">
        <v>75000</v>
      </c>
      <c r="D315" s="22">
        <v>0</v>
      </c>
      <c r="E315" s="23">
        <f t="shared" si="54"/>
        <v>0</v>
      </c>
    </row>
    <row r="316" spans="1:5" ht="30.6" outlineLevel="7" x14ac:dyDescent="0.25">
      <c r="A316" s="20" t="s">
        <v>462</v>
      </c>
      <c r="B316" s="21" t="s">
        <v>463</v>
      </c>
      <c r="C316" s="22">
        <v>95000</v>
      </c>
      <c r="D316" s="22">
        <v>0</v>
      </c>
      <c r="E316" s="23">
        <f t="shared" si="54"/>
        <v>0</v>
      </c>
    </row>
    <row r="317" spans="1:5" ht="20.399999999999999" outlineLevel="7" x14ac:dyDescent="0.25">
      <c r="A317" s="20" t="s">
        <v>464</v>
      </c>
      <c r="B317" s="21" t="s">
        <v>465</v>
      </c>
      <c r="C317" s="22">
        <v>302820</v>
      </c>
      <c r="D317" s="22">
        <v>120000</v>
      </c>
      <c r="E317" s="23">
        <f>D317/C317</f>
        <v>0.39627501486031308</v>
      </c>
    </row>
    <row r="318" spans="1:5" ht="20.399999999999999" x14ac:dyDescent="0.25">
      <c r="A318" s="29" t="s">
        <v>466</v>
      </c>
      <c r="B318" s="30" t="s">
        <v>467</v>
      </c>
      <c r="C318" s="31">
        <v>2094937.3</v>
      </c>
      <c r="D318" s="31">
        <v>1047468.66</v>
      </c>
      <c r="E318" s="32">
        <f t="shared" ref="E318" si="55">D318/C318</f>
        <v>0.50000000477341255</v>
      </c>
    </row>
    <row r="319" spans="1:5" ht="13.2" x14ac:dyDescent="0.25">
      <c r="A319" s="1"/>
      <c r="B319" s="2" t="s">
        <v>610</v>
      </c>
      <c r="C319" s="3"/>
      <c r="D319" s="3"/>
      <c r="E319" s="37"/>
    </row>
    <row r="320" spans="1:5" ht="13.2" x14ac:dyDescent="0.25">
      <c r="A320" s="5"/>
      <c r="B320" s="6" t="s">
        <v>611</v>
      </c>
      <c r="C320" s="7"/>
      <c r="D320" s="7"/>
      <c r="E320" s="38"/>
    </row>
    <row r="321" spans="1:5" ht="13.2" x14ac:dyDescent="0.25">
      <c r="A321" s="5"/>
      <c r="B321" s="6" t="s">
        <v>612</v>
      </c>
      <c r="C321" s="7">
        <v>0</v>
      </c>
      <c r="D321" s="7">
        <v>0</v>
      </c>
      <c r="E321" s="38"/>
    </row>
    <row r="322" spans="1:5" ht="13.2" x14ac:dyDescent="0.25">
      <c r="A322" s="1"/>
      <c r="B322" s="2" t="s">
        <v>613</v>
      </c>
      <c r="C322" s="3">
        <f>C318-C320-C321</f>
        <v>2094937.3</v>
      </c>
      <c r="D322" s="3">
        <f>D318-D320-D321</f>
        <v>1047468.66</v>
      </c>
      <c r="E322" s="39">
        <f>D322/C322</f>
        <v>0.50000000477341255</v>
      </c>
    </row>
    <row r="323" spans="1:5" ht="20.399999999999999" outlineLevel="1" x14ac:dyDescent="0.25">
      <c r="A323" s="16" t="s">
        <v>468</v>
      </c>
      <c r="B323" s="17" t="s">
        <v>469</v>
      </c>
      <c r="C323" s="18">
        <v>2094937.3</v>
      </c>
      <c r="D323" s="18">
        <v>1047468.66</v>
      </c>
      <c r="E323" s="19">
        <f t="shared" ref="E323:E325" si="56">D323/C323</f>
        <v>0.50000000477341255</v>
      </c>
    </row>
    <row r="324" spans="1:5" ht="13.2" outlineLevel="7" x14ac:dyDescent="0.25">
      <c r="A324" s="20" t="s">
        <v>470</v>
      </c>
      <c r="B324" s="21" t="s">
        <v>11</v>
      </c>
      <c r="C324" s="22">
        <v>2094937.3</v>
      </c>
      <c r="D324" s="22">
        <v>1047468.66</v>
      </c>
      <c r="E324" s="25">
        <f t="shared" si="56"/>
        <v>0.50000000477341255</v>
      </c>
    </row>
    <row r="325" spans="1:5" ht="20.399999999999999" x14ac:dyDescent="0.25">
      <c r="A325" s="29" t="s">
        <v>471</v>
      </c>
      <c r="B325" s="30" t="s">
        <v>472</v>
      </c>
      <c r="C325" s="31">
        <v>227052069.31</v>
      </c>
      <c r="D325" s="31">
        <v>74101358.469999999</v>
      </c>
      <c r="E325" s="32">
        <f t="shared" si="56"/>
        <v>0.32636284133058269</v>
      </c>
    </row>
    <row r="326" spans="1:5" ht="13.2" x14ac:dyDescent="0.25">
      <c r="A326" s="1"/>
      <c r="B326" s="2" t="s">
        <v>610</v>
      </c>
      <c r="C326" s="3"/>
      <c r="D326" s="3"/>
      <c r="E326" s="37"/>
    </row>
    <row r="327" spans="1:5" ht="13.2" x14ac:dyDescent="0.25">
      <c r="A327" s="5"/>
      <c r="B327" s="6" t="s">
        <v>611</v>
      </c>
      <c r="C327" s="7"/>
      <c r="D327" s="7"/>
      <c r="E327" s="38"/>
    </row>
    <row r="328" spans="1:5" ht="13.2" x14ac:dyDescent="0.25">
      <c r="A328" s="5"/>
      <c r="B328" s="6" t="s">
        <v>612</v>
      </c>
      <c r="C328" s="7">
        <v>142211698.59999999</v>
      </c>
      <c r="D328" s="7">
        <v>55765254.490000002</v>
      </c>
      <c r="E328" s="38">
        <f>D328/C328</f>
        <v>0.39212846087192438</v>
      </c>
    </row>
    <row r="329" spans="1:5" ht="13.2" x14ac:dyDescent="0.25">
      <c r="A329" s="1"/>
      <c r="B329" s="2" t="s">
        <v>613</v>
      </c>
      <c r="C329" s="3">
        <f>C325-C327-C328</f>
        <v>84840370.710000008</v>
      </c>
      <c r="D329" s="3">
        <f>D325-D327-D328</f>
        <v>18336103.979999997</v>
      </c>
      <c r="E329" s="39">
        <f>D329/C329</f>
        <v>0.21612475082972202</v>
      </c>
    </row>
    <row r="330" spans="1:5" ht="20.399999999999999" outlineLevel="1" x14ac:dyDescent="0.25">
      <c r="A330" s="16" t="s">
        <v>473</v>
      </c>
      <c r="B330" s="17" t="s">
        <v>474</v>
      </c>
      <c r="C330" s="18">
        <v>76567079.420000002</v>
      </c>
      <c r="D330" s="18">
        <v>46074374.649999999</v>
      </c>
      <c r="E330" s="19">
        <f t="shared" ref="E330" si="57">D330/C330</f>
        <v>0.60175175805340908</v>
      </c>
    </row>
    <row r="331" spans="1:5" ht="20.399999999999999" outlineLevel="7" x14ac:dyDescent="0.25">
      <c r="A331" s="20" t="s">
        <v>475</v>
      </c>
      <c r="B331" s="21" t="s">
        <v>476</v>
      </c>
      <c r="C331" s="22">
        <v>490772.38</v>
      </c>
      <c r="D331" s="22">
        <v>194882.53</v>
      </c>
      <c r="E331" s="23">
        <f>D331/C331</f>
        <v>0.39709351614286037</v>
      </c>
    </row>
    <row r="332" spans="1:5" ht="20.399999999999999" outlineLevel="7" x14ac:dyDescent="0.25">
      <c r="A332" s="20" t="s">
        <v>477</v>
      </c>
      <c r="B332" s="21" t="s">
        <v>478</v>
      </c>
      <c r="C332" s="22">
        <v>1933307.04</v>
      </c>
      <c r="D332" s="22">
        <v>43033.120000000003</v>
      </c>
      <c r="E332" s="23">
        <f>D332/C332</f>
        <v>2.2258813064685266E-2</v>
      </c>
    </row>
    <row r="333" spans="1:5" ht="13.2" outlineLevel="7" x14ac:dyDescent="0.25">
      <c r="A333" s="20" t="s">
        <v>479</v>
      </c>
      <c r="B333" s="21" t="s">
        <v>480</v>
      </c>
      <c r="C333" s="22">
        <v>740000</v>
      </c>
      <c r="D333" s="22">
        <v>0</v>
      </c>
      <c r="E333" s="23">
        <f>D333/C333</f>
        <v>0</v>
      </c>
    </row>
    <row r="334" spans="1:5" ht="20.399999999999999" outlineLevel="7" x14ac:dyDescent="0.25">
      <c r="A334" s="20" t="s">
        <v>481</v>
      </c>
      <c r="B334" s="21" t="s">
        <v>482</v>
      </c>
      <c r="C334" s="22">
        <v>4750000</v>
      </c>
      <c r="D334" s="22">
        <v>0</v>
      </c>
      <c r="E334" s="23">
        <f t="shared" ref="E334:E337" si="58">D334/C334</f>
        <v>0</v>
      </c>
    </row>
    <row r="335" spans="1:5" ht="13.2" outlineLevel="7" x14ac:dyDescent="0.25">
      <c r="A335" s="20" t="s">
        <v>483</v>
      </c>
      <c r="B335" s="21" t="s">
        <v>484</v>
      </c>
      <c r="C335" s="22">
        <v>450000</v>
      </c>
      <c r="D335" s="22">
        <v>0</v>
      </c>
      <c r="E335" s="23">
        <f t="shared" si="58"/>
        <v>0</v>
      </c>
    </row>
    <row r="336" spans="1:5" ht="30.6" outlineLevel="7" x14ac:dyDescent="0.25">
      <c r="A336" s="20" t="s">
        <v>485</v>
      </c>
      <c r="B336" s="21" t="s">
        <v>486</v>
      </c>
      <c r="C336" s="22">
        <v>49503000</v>
      </c>
      <c r="D336" s="22">
        <v>45836459</v>
      </c>
      <c r="E336" s="23">
        <f t="shared" si="58"/>
        <v>0.92593295355837024</v>
      </c>
    </row>
    <row r="337" spans="1:5" ht="30.6" outlineLevel="7" x14ac:dyDescent="0.25">
      <c r="A337" s="20" t="s">
        <v>487</v>
      </c>
      <c r="B337" s="21" t="s">
        <v>488</v>
      </c>
      <c r="C337" s="22">
        <v>18700000</v>
      </c>
      <c r="D337" s="22">
        <v>0</v>
      </c>
      <c r="E337" s="23">
        <f t="shared" si="58"/>
        <v>0</v>
      </c>
    </row>
    <row r="338" spans="1:5" ht="20.399999999999999" outlineLevel="1" x14ac:dyDescent="0.25">
      <c r="A338" s="16" t="s">
        <v>489</v>
      </c>
      <c r="B338" s="17" t="s">
        <v>490</v>
      </c>
      <c r="C338" s="18">
        <v>150484989.88999999</v>
      </c>
      <c r="D338" s="18">
        <v>28026983.82</v>
      </c>
      <c r="E338" s="19">
        <f t="shared" ref="E338" si="59">D338/C338</f>
        <v>0.18624438118703324</v>
      </c>
    </row>
    <row r="339" spans="1:5" ht="13.2" outlineLevel="7" x14ac:dyDescent="0.25">
      <c r="A339" s="20" t="s">
        <v>491</v>
      </c>
      <c r="B339" s="21" t="s">
        <v>492</v>
      </c>
      <c r="C339" s="22">
        <v>29811165.379999999</v>
      </c>
      <c r="D339" s="22">
        <v>0</v>
      </c>
      <c r="E339" s="23">
        <f>D339/C339</f>
        <v>0</v>
      </c>
    </row>
    <row r="340" spans="1:5" ht="13.2" outlineLevel="7" x14ac:dyDescent="0.25">
      <c r="A340" s="20" t="s">
        <v>493</v>
      </c>
      <c r="B340" s="21" t="s">
        <v>494</v>
      </c>
      <c r="C340" s="22">
        <v>1166201</v>
      </c>
      <c r="D340" s="22">
        <v>0</v>
      </c>
      <c r="E340" s="23">
        <f>D340/C340</f>
        <v>0</v>
      </c>
    </row>
    <row r="341" spans="1:5" ht="13.2" outlineLevel="7" x14ac:dyDescent="0.25">
      <c r="A341" s="20" t="s">
        <v>495</v>
      </c>
      <c r="B341" s="21" t="s">
        <v>496</v>
      </c>
      <c r="C341" s="22">
        <v>60000</v>
      </c>
      <c r="D341" s="22">
        <v>0</v>
      </c>
      <c r="E341" s="23">
        <f>D341/C341</f>
        <v>0</v>
      </c>
    </row>
    <row r="342" spans="1:5" ht="20.399999999999999" outlineLevel="7" x14ac:dyDescent="0.25">
      <c r="A342" s="20" t="s">
        <v>497</v>
      </c>
      <c r="B342" s="21" t="s">
        <v>498</v>
      </c>
      <c r="C342" s="22">
        <v>54000</v>
      </c>
      <c r="D342" s="22">
        <v>0</v>
      </c>
      <c r="E342" s="23">
        <f t="shared" ref="E342:E347" si="60">D342/C342</f>
        <v>0</v>
      </c>
    </row>
    <row r="343" spans="1:5" ht="13.2" outlineLevel="7" x14ac:dyDescent="0.25">
      <c r="A343" s="20" t="s">
        <v>499</v>
      </c>
      <c r="B343" s="21" t="s">
        <v>500</v>
      </c>
      <c r="C343" s="22">
        <v>10482535</v>
      </c>
      <c r="D343" s="22">
        <v>936239.28</v>
      </c>
      <c r="E343" s="23">
        <f t="shared" si="60"/>
        <v>8.9314205008616712E-2</v>
      </c>
    </row>
    <row r="344" spans="1:5" ht="13.2" outlineLevel="7" x14ac:dyDescent="0.25">
      <c r="A344" s="20" t="s">
        <v>501</v>
      </c>
      <c r="B344" s="21" t="s">
        <v>502</v>
      </c>
      <c r="C344" s="22">
        <v>1417346.22</v>
      </c>
      <c r="D344" s="22">
        <v>780000</v>
      </c>
      <c r="E344" s="23">
        <f t="shared" si="60"/>
        <v>0.5503242531665975</v>
      </c>
    </row>
    <row r="345" spans="1:5" ht="20.399999999999999" outlineLevel="7" x14ac:dyDescent="0.25">
      <c r="A345" s="20" t="s">
        <v>503</v>
      </c>
      <c r="B345" s="21" t="s">
        <v>504</v>
      </c>
      <c r="C345" s="22">
        <v>7098521.6200000001</v>
      </c>
      <c r="D345" s="22">
        <v>0</v>
      </c>
      <c r="E345" s="23">
        <f t="shared" si="60"/>
        <v>0</v>
      </c>
    </row>
    <row r="346" spans="1:5" ht="20.399999999999999" outlineLevel="7" x14ac:dyDescent="0.25">
      <c r="A346" s="20" t="s">
        <v>505</v>
      </c>
      <c r="B346" s="21" t="s">
        <v>506</v>
      </c>
      <c r="C346" s="22">
        <v>38988666.670000002</v>
      </c>
      <c r="D346" s="22">
        <v>0</v>
      </c>
      <c r="E346" s="23">
        <f t="shared" si="60"/>
        <v>0</v>
      </c>
    </row>
    <row r="347" spans="1:5" ht="13.2" outlineLevel="7" x14ac:dyDescent="0.25">
      <c r="A347" s="20" t="s">
        <v>507</v>
      </c>
      <c r="B347" s="21" t="s">
        <v>494</v>
      </c>
      <c r="C347" s="22">
        <v>61406554</v>
      </c>
      <c r="D347" s="22">
        <v>26310744.539999999</v>
      </c>
      <c r="E347" s="23">
        <f t="shared" si="60"/>
        <v>0.42846801890234709</v>
      </c>
    </row>
    <row r="348" spans="1:5" ht="40.799999999999997" x14ac:dyDescent="0.25">
      <c r="A348" s="29" t="s">
        <v>508</v>
      </c>
      <c r="B348" s="33" t="s">
        <v>509</v>
      </c>
      <c r="C348" s="31">
        <v>111247422.73999999</v>
      </c>
      <c r="D348" s="31">
        <v>30305890.739999998</v>
      </c>
      <c r="E348" s="32">
        <f t="shared" ref="E348" si="61">D348/C348</f>
        <v>0.27241881199197659</v>
      </c>
    </row>
    <row r="349" spans="1:5" ht="13.2" x14ac:dyDescent="0.25">
      <c r="A349" s="1"/>
      <c r="B349" s="2" t="s">
        <v>610</v>
      </c>
      <c r="C349" s="3"/>
      <c r="D349" s="3"/>
      <c r="E349" s="37"/>
    </row>
    <row r="350" spans="1:5" ht="13.2" x14ac:dyDescent="0.25">
      <c r="A350" s="5"/>
      <c r="B350" s="6" t="s">
        <v>611</v>
      </c>
      <c r="C350" s="7"/>
      <c r="D350" s="7"/>
      <c r="E350" s="38"/>
    </row>
    <row r="351" spans="1:5" ht="13.2" x14ac:dyDescent="0.25">
      <c r="A351" s="5"/>
      <c r="B351" s="6" t="s">
        <v>612</v>
      </c>
      <c r="C351" s="7">
        <v>27210191.100000001</v>
      </c>
      <c r="D351" s="7">
        <v>0</v>
      </c>
      <c r="E351" s="38">
        <f>D351/C351</f>
        <v>0</v>
      </c>
    </row>
    <row r="352" spans="1:5" ht="13.2" x14ac:dyDescent="0.25">
      <c r="A352" s="1"/>
      <c r="B352" s="2" t="s">
        <v>613</v>
      </c>
      <c r="C352" s="3">
        <f>C348-C350-C351</f>
        <v>84037231.639999986</v>
      </c>
      <c r="D352" s="3">
        <f>D348-D350-D351</f>
        <v>30305890.739999998</v>
      </c>
      <c r="E352" s="39">
        <f>D352/C352</f>
        <v>0.36062457256832126</v>
      </c>
    </row>
    <row r="353" spans="1:5" ht="20.399999999999999" outlineLevel="1" x14ac:dyDescent="0.25">
      <c r="A353" s="16" t="s">
        <v>510</v>
      </c>
      <c r="B353" s="17" t="s">
        <v>511</v>
      </c>
      <c r="C353" s="18">
        <v>45803680.549999997</v>
      </c>
      <c r="D353" s="18">
        <v>2230510</v>
      </c>
      <c r="E353" s="19">
        <f t="shared" ref="E353" si="62">D353/C353</f>
        <v>4.8697178331884076E-2</v>
      </c>
    </row>
    <row r="354" spans="1:5" ht="13.2" outlineLevel="7" x14ac:dyDescent="0.25">
      <c r="A354" s="20" t="s">
        <v>512</v>
      </c>
      <c r="B354" s="21" t="s">
        <v>513</v>
      </c>
      <c r="C354" s="22">
        <v>799114.88</v>
      </c>
      <c r="D354" s="22">
        <v>15000</v>
      </c>
      <c r="E354" s="23">
        <f>D354/C354</f>
        <v>1.8770767977690516E-2</v>
      </c>
    </row>
    <row r="355" spans="1:5" ht="13.2" outlineLevel="7" x14ac:dyDescent="0.25">
      <c r="A355" s="20" t="s">
        <v>514</v>
      </c>
      <c r="B355" s="21" t="s">
        <v>515</v>
      </c>
      <c r="C355" s="22">
        <v>255050</v>
      </c>
      <c r="D355" s="22">
        <v>0</v>
      </c>
      <c r="E355" s="23">
        <f>D355/C355</f>
        <v>0</v>
      </c>
    </row>
    <row r="356" spans="1:5" ht="20.399999999999999" outlineLevel="7" x14ac:dyDescent="0.25">
      <c r="A356" s="20" t="s">
        <v>516</v>
      </c>
      <c r="B356" s="21" t="s">
        <v>517</v>
      </c>
      <c r="C356" s="22">
        <v>1884950</v>
      </c>
      <c r="D356" s="22">
        <v>0</v>
      </c>
      <c r="E356" s="23">
        <f>D356/C356</f>
        <v>0</v>
      </c>
    </row>
    <row r="357" spans="1:5" ht="30.6" outlineLevel="7" x14ac:dyDescent="0.25">
      <c r="A357" s="20" t="s">
        <v>518</v>
      </c>
      <c r="B357" s="21" t="s">
        <v>519</v>
      </c>
      <c r="C357" s="22">
        <v>8200000</v>
      </c>
      <c r="D357" s="22">
        <v>0</v>
      </c>
      <c r="E357" s="23">
        <f t="shared" ref="E357:E360" si="63">D357/C357</f>
        <v>0</v>
      </c>
    </row>
    <row r="358" spans="1:5" ht="20.399999999999999" outlineLevel="7" x14ac:dyDescent="0.25">
      <c r="A358" s="20" t="s">
        <v>520</v>
      </c>
      <c r="B358" s="21" t="s">
        <v>521</v>
      </c>
      <c r="C358" s="22">
        <v>4431020</v>
      </c>
      <c r="D358" s="22">
        <v>2215510</v>
      </c>
      <c r="E358" s="23">
        <f t="shared" si="63"/>
        <v>0.5</v>
      </c>
    </row>
    <row r="359" spans="1:5" ht="13.2" outlineLevel="7" x14ac:dyDescent="0.25">
      <c r="A359" s="20" t="s">
        <v>522</v>
      </c>
      <c r="B359" s="21" t="s">
        <v>523</v>
      </c>
      <c r="C359" s="22">
        <v>1537777.78</v>
      </c>
      <c r="D359" s="22">
        <v>0</v>
      </c>
      <c r="E359" s="23">
        <f t="shared" si="63"/>
        <v>0</v>
      </c>
    </row>
    <row r="360" spans="1:5" ht="20.399999999999999" outlineLevel="7" x14ac:dyDescent="0.25">
      <c r="A360" s="20" t="s">
        <v>524</v>
      </c>
      <c r="B360" s="21" t="s">
        <v>525</v>
      </c>
      <c r="C360" s="22">
        <v>28695767.890000001</v>
      </c>
      <c r="D360" s="22">
        <v>0</v>
      </c>
      <c r="E360" s="23">
        <f t="shared" si="63"/>
        <v>0</v>
      </c>
    </row>
    <row r="361" spans="1:5" ht="20.399999999999999" outlineLevel="1" x14ac:dyDescent="0.25">
      <c r="A361" s="16" t="s">
        <v>526</v>
      </c>
      <c r="B361" s="17" t="s">
        <v>527</v>
      </c>
      <c r="C361" s="18">
        <v>1170000</v>
      </c>
      <c r="D361" s="18">
        <v>1170000</v>
      </c>
      <c r="E361" s="19">
        <f t="shared" ref="E361:E368" si="64">D361/C361</f>
        <v>1</v>
      </c>
    </row>
    <row r="362" spans="1:5" ht="20.399999999999999" outlineLevel="7" x14ac:dyDescent="0.25">
      <c r="A362" s="20" t="s">
        <v>528</v>
      </c>
      <c r="B362" s="21" t="s">
        <v>529</v>
      </c>
      <c r="C362" s="22">
        <v>1170000</v>
      </c>
      <c r="D362" s="22">
        <v>1170000</v>
      </c>
      <c r="E362" s="25">
        <f t="shared" si="64"/>
        <v>1</v>
      </c>
    </row>
    <row r="363" spans="1:5" ht="20.399999999999999" outlineLevel="1" x14ac:dyDescent="0.25">
      <c r="A363" s="16" t="s">
        <v>530</v>
      </c>
      <c r="B363" s="17" t="s">
        <v>531</v>
      </c>
      <c r="C363" s="18">
        <v>1150000</v>
      </c>
      <c r="D363" s="18">
        <v>0</v>
      </c>
      <c r="E363" s="19">
        <f t="shared" si="64"/>
        <v>0</v>
      </c>
    </row>
    <row r="364" spans="1:5" ht="30.6" outlineLevel="7" x14ac:dyDescent="0.25">
      <c r="A364" s="20" t="s">
        <v>532</v>
      </c>
      <c r="B364" s="21" t="s">
        <v>533</v>
      </c>
      <c r="C364" s="22">
        <v>1150000</v>
      </c>
      <c r="D364" s="22">
        <v>0</v>
      </c>
      <c r="E364" s="25">
        <f t="shared" si="64"/>
        <v>0</v>
      </c>
    </row>
    <row r="365" spans="1:5" ht="20.399999999999999" outlineLevel="1" x14ac:dyDescent="0.25">
      <c r="A365" s="16" t="s">
        <v>534</v>
      </c>
      <c r="B365" s="17" t="s">
        <v>535</v>
      </c>
      <c r="C365" s="18">
        <v>63123742.189999998</v>
      </c>
      <c r="D365" s="18">
        <v>26905380.739999998</v>
      </c>
      <c r="E365" s="19">
        <f t="shared" si="64"/>
        <v>0.42623234628605911</v>
      </c>
    </row>
    <row r="366" spans="1:5" ht="13.2" outlineLevel="7" x14ac:dyDescent="0.25">
      <c r="A366" s="20" t="s">
        <v>536</v>
      </c>
      <c r="B366" s="21" t="s">
        <v>537</v>
      </c>
      <c r="C366" s="22">
        <v>63123742.189999998</v>
      </c>
      <c r="D366" s="22">
        <v>26905380.739999998</v>
      </c>
      <c r="E366" s="25">
        <f t="shared" si="64"/>
        <v>0.42623234628605911</v>
      </c>
    </row>
    <row r="367" spans="1:5" ht="20.399999999999999" x14ac:dyDescent="0.25">
      <c r="A367" s="29" t="s">
        <v>538</v>
      </c>
      <c r="B367" s="30" t="s">
        <v>539</v>
      </c>
      <c r="C367" s="31">
        <v>7677333.3300000001</v>
      </c>
      <c r="D367" s="31">
        <v>1491989.6</v>
      </c>
      <c r="E367" s="32">
        <f t="shared" si="64"/>
        <v>0.19433695736120918</v>
      </c>
    </row>
    <row r="368" spans="1:5" ht="20.399999999999999" outlineLevel="1" x14ac:dyDescent="0.25">
      <c r="A368" s="29" t="s">
        <v>540</v>
      </c>
      <c r="B368" s="30" t="s">
        <v>541</v>
      </c>
      <c r="C368" s="31">
        <v>1418000</v>
      </c>
      <c r="D368" s="31">
        <v>372585.6</v>
      </c>
      <c r="E368" s="32">
        <f t="shared" si="64"/>
        <v>0.2627543018335684</v>
      </c>
    </row>
    <row r="369" spans="1:5" ht="13.2" outlineLevel="1" x14ac:dyDescent="0.25">
      <c r="A369" s="1"/>
      <c r="B369" s="2" t="s">
        <v>610</v>
      </c>
      <c r="C369" s="3"/>
      <c r="D369" s="3"/>
      <c r="E369" s="37"/>
    </row>
    <row r="370" spans="1:5" ht="13.2" outlineLevel="1" x14ac:dyDescent="0.25">
      <c r="A370" s="5"/>
      <c r="B370" s="6" t="s">
        <v>611</v>
      </c>
      <c r="C370" s="7"/>
      <c r="D370" s="7"/>
      <c r="E370" s="38"/>
    </row>
    <row r="371" spans="1:5" ht="13.2" outlineLevel="1" x14ac:dyDescent="0.25">
      <c r="A371" s="5"/>
      <c r="B371" s="6" t="s">
        <v>612</v>
      </c>
      <c r="C371" s="7"/>
      <c r="D371" s="7"/>
      <c r="E371" s="38"/>
    </row>
    <row r="372" spans="1:5" ht="13.2" outlineLevel="1" x14ac:dyDescent="0.25">
      <c r="A372" s="1"/>
      <c r="B372" s="2" t="s">
        <v>613</v>
      </c>
      <c r="C372" s="3">
        <f>C368-C370-C371</f>
        <v>1418000</v>
      </c>
      <c r="D372" s="3">
        <f>D368-D370-D371</f>
        <v>372585.6</v>
      </c>
      <c r="E372" s="39">
        <f>D372/C372</f>
        <v>0.2627543018335684</v>
      </c>
    </row>
    <row r="373" spans="1:5" ht="30.6" outlineLevel="2" x14ac:dyDescent="0.25">
      <c r="A373" s="16" t="s">
        <v>542</v>
      </c>
      <c r="B373" s="17" t="s">
        <v>543</v>
      </c>
      <c r="C373" s="18">
        <v>1418000</v>
      </c>
      <c r="D373" s="18">
        <v>372585.6</v>
      </c>
      <c r="E373" s="19">
        <f t="shared" ref="E373:E375" si="65">D373/C373</f>
        <v>0.2627543018335684</v>
      </c>
    </row>
    <row r="374" spans="1:5" ht="13.2" outlineLevel="7" x14ac:dyDescent="0.25">
      <c r="A374" s="20" t="s">
        <v>544</v>
      </c>
      <c r="B374" s="21" t="s">
        <v>545</v>
      </c>
      <c r="C374" s="22">
        <v>1418000</v>
      </c>
      <c r="D374" s="22">
        <v>372585.6</v>
      </c>
      <c r="E374" s="25">
        <f t="shared" si="65"/>
        <v>0.2627543018335684</v>
      </c>
    </row>
    <row r="375" spans="1:5" ht="20.399999999999999" outlineLevel="1" x14ac:dyDescent="0.25">
      <c r="A375" s="29" t="s">
        <v>546</v>
      </c>
      <c r="B375" s="30" t="s">
        <v>547</v>
      </c>
      <c r="C375" s="31">
        <v>4398000</v>
      </c>
      <c r="D375" s="31">
        <v>1119404</v>
      </c>
      <c r="E375" s="32">
        <f t="shared" si="65"/>
        <v>0.25452569349704413</v>
      </c>
    </row>
    <row r="376" spans="1:5" ht="13.2" outlineLevel="1" x14ac:dyDescent="0.25">
      <c r="A376" s="1"/>
      <c r="B376" s="2" t="s">
        <v>610</v>
      </c>
      <c r="C376" s="3"/>
      <c r="D376" s="3"/>
      <c r="E376" s="37"/>
    </row>
    <row r="377" spans="1:5" ht="13.2" outlineLevel="1" x14ac:dyDescent="0.25">
      <c r="A377" s="5"/>
      <c r="B377" s="6" t="s">
        <v>611</v>
      </c>
      <c r="C377" s="7"/>
      <c r="D377" s="7"/>
      <c r="E377" s="38"/>
    </row>
    <row r="378" spans="1:5" ht="13.2" outlineLevel="1" x14ac:dyDescent="0.25">
      <c r="A378" s="5"/>
      <c r="B378" s="6" t="s">
        <v>612</v>
      </c>
      <c r="C378" s="7"/>
      <c r="D378" s="7"/>
      <c r="E378" s="38"/>
    </row>
    <row r="379" spans="1:5" ht="13.2" outlineLevel="1" x14ac:dyDescent="0.25">
      <c r="A379" s="1"/>
      <c r="B379" s="2" t="s">
        <v>613</v>
      </c>
      <c r="C379" s="3">
        <f>C375-C377-C378</f>
        <v>4398000</v>
      </c>
      <c r="D379" s="3">
        <f>D375-D377-D378</f>
        <v>1119404</v>
      </c>
      <c r="E379" s="39">
        <f>D379/C379</f>
        <v>0.25452569349704413</v>
      </c>
    </row>
    <row r="380" spans="1:5" ht="30.6" outlineLevel="2" x14ac:dyDescent="0.25">
      <c r="A380" s="16" t="s">
        <v>548</v>
      </c>
      <c r="B380" s="17" t="s">
        <v>549</v>
      </c>
      <c r="C380" s="18">
        <v>4398000</v>
      </c>
      <c r="D380" s="18">
        <v>1119404</v>
      </c>
      <c r="E380" s="19">
        <f t="shared" ref="E380" si="66">D380/C380</f>
        <v>0.25452569349704413</v>
      </c>
    </row>
    <row r="381" spans="1:5" ht="30.6" outlineLevel="7" x14ac:dyDescent="0.25">
      <c r="A381" s="20" t="s">
        <v>550</v>
      </c>
      <c r="B381" s="21" t="s">
        <v>551</v>
      </c>
      <c r="C381" s="22">
        <v>1098000</v>
      </c>
      <c r="D381" s="22">
        <v>258324</v>
      </c>
      <c r="E381" s="23">
        <f>D381/C381</f>
        <v>0.23526775956284152</v>
      </c>
    </row>
    <row r="382" spans="1:5" ht="20.399999999999999" outlineLevel="7" x14ac:dyDescent="0.25">
      <c r="A382" s="20" t="s">
        <v>552</v>
      </c>
      <c r="B382" s="21" t="s">
        <v>553</v>
      </c>
      <c r="C382" s="22">
        <v>3300000</v>
      </c>
      <c r="D382" s="22">
        <v>861080</v>
      </c>
      <c r="E382" s="23">
        <f t="shared" ref="E382" si="67">D382/C382</f>
        <v>0.26093333333333335</v>
      </c>
    </row>
    <row r="383" spans="1:5" ht="20.399999999999999" outlineLevel="1" x14ac:dyDescent="0.25">
      <c r="A383" s="29" t="s">
        <v>554</v>
      </c>
      <c r="B383" s="30" t="s">
        <v>555</v>
      </c>
      <c r="C383" s="31">
        <v>561333.32999999996</v>
      </c>
      <c r="D383" s="31">
        <v>0</v>
      </c>
      <c r="E383" s="32">
        <f t="shared" ref="E383" si="68">D383/C383</f>
        <v>0</v>
      </c>
    </row>
    <row r="384" spans="1:5" ht="13.2" outlineLevel="1" x14ac:dyDescent="0.25">
      <c r="A384" s="1"/>
      <c r="B384" s="2" t="s">
        <v>610</v>
      </c>
      <c r="C384" s="3"/>
      <c r="D384" s="3"/>
      <c r="E384" s="37"/>
    </row>
    <row r="385" spans="1:5" ht="13.2" outlineLevel="1" x14ac:dyDescent="0.25">
      <c r="A385" s="5"/>
      <c r="B385" s="6" t="s">
        <v>611</v>
      </c>
      <c r="C385" s="7"/>
      <c r="D385" s="7"/>
      <c r="E385" s="38"/>
    </row>
    <row r="386" spans="1:5" ht="13.2" outlineLevel="1" x14ac:dyDescent="0.25">
      <c r="A386" s="5"/>
      <c r="B386" s="6" t="s">
        <v>612</v>
      </c>
      <c r="C386" s="7">
        <v>173100</v>
      </c>
      <c r="D386" s="7">
        <v>0</v>
      </c>
      <c r="E386" s="38">
        <f>D386/C386</f>
        <v>0</v>
      </c>
    </row>
    <row r="387" spans="1:5" ht="13.2" outlineLevel="1" x14ac:dyDescent="0.25">
      <c r="A387" s="1"/>
      <c r="B387" s="2" t="s">
        <v>613</v>
      </c>
      <c r="C387" s="3">
        <f>C383-C385-C386</f>
        <v>388233.32999999996</v>
      </c>
      <c r="D387" s="3">
        <f>D383-D385-D386</f>
        <v>0</v>
      </c>
      <c r="E387" s="39">
        <f>D387/C387</f>
        <v>0</v>
      </c>
    </row>
    <row r="388" spans="1:5" ht="13.2" outlineLevel="2" x14ac:dyDescent="0.25">
      <c r="A388" s="16" t="s">
        <v>556</v>
      </c>
      <c r="B388" s="17" t="s">
        <v>557</v>
      </c>
      <c r="C388" s="18">
        <v>369000</v>
      </c>
      <c r="D388" s="18">
        <v>0</v>
      </c>
      <c r="E388" s="19">
        <f t="shared" ref="E388:E392" si="69">D388/C388</f>
        <v>0</v>
      </c>
    </row>
    <row r="389" spans="1:5" ht="13.2" outlineLevel="7" x14ac:dyDescent="0.25">
      <c r="A389" s="20" t="s">
        <v>558</v>
      </c>
      <c r="B389" s="21" t="s">
        <v>559</v>
      </c>
      <c r="C389" s="22">
        <v>369000</v>
      </c>
      <c r="D389" s="22">
        <v>0</v>
      </c>
      <c r="E389" s="25">
        <f t="shared" si="69"/>
        <v>0</v>
      </c>
    </row>
    <row r="390" spans="1:5" ht="20.399999999999999" outlineLevel="2" x14ac:dyDescent="0.25">
      <c r="A390" s="16" t="s">
        <v>560</v>
      </c>
      <c r="B390" s="17" t="s">
        <v>561</v>
      </c>
      <c r="C390" s="18">
        <v>192333.33</v>
      </c>
      <c r="D390" s="18">
        <v>0</v>
      </c>
      <c r="E390" s="19">
        <f t="shared" si="69"/>
        <v>0</v>
      </c>
    </row>
    <row r="391" spans="1:5" ht="20.399999999999999" outlineLevel="7" x14ac:dyDescent="0.25">
      <c r="A391" s="20" t="s">
        <v>562</v>
      </c>
      <c r="B391" s="21" t="s">
        <v>563</v>
      </c>
      <c r="C391" s="22">
        <v>192333.33</v>
      </c>
      <c r="D391" s="22">
        <v>0</v>
      </c>
      <c r="E391" s="25">
        <f t="shared" si="69"/>
        <v>0</v>
      </c>
    </row>
    <row r="392" spans="1:5" ht="20.399999999999999" outlineLevel="1" x14ac:dyDescent="0.25">
      <c r="A392" s="29" t="s">
        <v>564</v>
      </c>
      <c r="B392" s="30" t="s">
        <v>565</v>
      </c>
      <c r="C392" s="31">
        <v>1300000</v>
      </c>
      <c r="D392" s="31">
        <v>0</v>
      </c>
      <c r="E392" s="32">
        <f t="shared" si="69"/>
        <v>0</v>
      </c>
    </row>
    <row r="393" spans="1:5" ht="13.2" outlineLevel="1" x14ac:dyDescent="0.25">
      <c r="A393" s="1"/>
      <c r="B393" s="2" t="s">
        <v>610</v>
      </c>
      <c r="C393" s="3"/>
      <c r="D393" s="3"/>
      <c r="E393" s="37"/>
    </row>
    <row r="394" spans="1:5" ht="13.2" outlineLevel="1" x14ac:dyDescent="0.25">
      <c r="A394" s="5"/>
      <c r="B394" s="6" t="s">
        <v>611</v>
      </c>
      <c r="C394" s="7"/>
      <c r="D394" s="7"/>
      <c r="E394" s="38"/>
    </row>
    <row r="395" spans="1:5" ht="13.2" outlineLevel="1" x14ac:dyDescent="0.25">
      <c r="A395" s="5"/>
      <c r="B395" s="6" t="s">
        <v>612</v>
      </c>
      <c r="C395" s="7"/>
      <c r="D395" s="7"/>
      <c r="E395" s="38"/>
    </row>
    <row r="396" spans="1:5" ht="13.2" outlineLevel="1" x14ac:dyDescent="0.25">
      <c r="A396" s="1"/>
      <c r="B396" s="2" t="s">
        <v>613</v>
      </c>
      <c r="C396" s="3">
        <f>C392-C394-C395</f>
        <v>1300000</v>
      </c>
      <c r="D396" s="3">
        <f>D392-D394-D395</f>
        <v>0</v>
      </c>
      <c r="E396" s="39">
        <f>D396/C396</f>
        <v>0</v>
      </c>
    </row>
    <row r="397" spans="1:5" ht="20.399999999999999" outlineLevel="2" x14ac:dyDescent="0.25">
      <c r="A397" s="16" t="s">
        <v>566</v>
      </c>
      <c r="B397" s="17" t="s">
        <v>567</v>
      </c>
      <c r="C397" s="18">
        <v>1300000</v>
      </c>
      <c r="D397" s="18">
        <v>0</v>
      </c>
      <c r="E397" s="40">
        <v>0</v>
      </c>
    </row>
    <row r="398" spans="1:5" ht="20.399999999999999" outlineLevel="7" x14ac:dyDescent="0.25">
      <c r="A398" s="20" t="s">
        <v>568</v>
      </c>
      <c r="B398" s="21" t="s">
        <v>569</v>
      </c>
      <c r="C398" s="22">
        <v>1300000</v>
      </c>
      <c r="D398" s="22">
        <v>0</v>
      </c>
      <c r="E398" s="23">
        <v>0</v>
      </c>
    </row>
    <row r="399" spans="1:5" ht="20.399999999999999" x14ac:dyDescent="0.25">
      <c r="A399" s="29" t="s">
        <v>570</v>
      </c>
      <c r="B399" s="30" t="s">
        <v>571</v>
      </c>
      <c r="C399" s="31">
        <v>155075100</v>
      </c>
      <c r="D399" s="31">
        <v>92969030</v>
      </c>
      <c r="E399" s="32">
        <f t="shared" ref="E399" si="70">D399/C399</f>
        <v>0.59950972141884806</v>
      </c>
    </row>
    <row r="400" spans="1:5" ht="13.2" x14ac:dyDescent="0.25">
      <c r="A400" s="1"/>
      <c r="B400" s="2" t="s">
        <v>610</v>
      </c>
      <c r="C400" s="3"/>
      <c r="D400" s="3"/>
      <c r="E400" s="37"/>
    </row>
    <row r="401" spans="1:5" ht="13.2" x14ac:dyDescent="0.25">
      <c r="A401" s="5"/>
      <c r="B401" s="6" t="s">
        <v>611</v>
      </c>
      <c r="C401" s="7"/>
      <c r="D401" s="7"/>
      <c r="E401" s="38"/>
    </row>
    <row r="402" spans="1:5" ht="13.2" x14ac:dyDescent="0.25">
      <c r="A402" s="5"/>
      <c r="B402" s="6" t="s">
        <v>612</v>
      </c>
      <c r="C402" s="7">
        <f>C407</f>
        <v>139655300</v>
      </c>
      <c r="D402" s="7">
        <f>D407</f>
        <v>83793180</v>
      </c>
      <c r="E402" s="38">
        <f>D402/C402</f>
        <v>0.6</v>
      </c>
    </row>
    <row r="403" spans="1:5" ht="13.2" x14ac:dyDescent="0.25">
      <c r="A403" s="1"/>
      <c r="B403" s="2" t="s">
        <v>613</v>
      </c>
      <c r="C403" s="3">
        <f>C399-C401-C402</f>
        <v>15419800</v>
      </c>
      <c r="D403" s="3">
        <f>D399-D401-D402</f>
        <v>9175850</v>
      </c>
      <c r="E403" s="39">
        <f>D403/C403</f>
        <v>0.59506932645040789</v>
      </c>
    </row>
    <row r="404" spans="1:5" ht="20.399999999999999" outlineLevel="1" x14ac:dyDescent="0.25">
      <c r="A404" s="16" t="s">
        <v>572</v>
      </c>
      <c r="B404" s="17" t="s">
        <v>573</v>
      </c>
      <c r="C404" s="18">
        <v>15119800</v>
      </c>
      <c r="D404" s="18">
        <v>9175850</v>
      </c>
      <c r="E404" s="19">
        <f t="shared" ref="E404:E410" si="71">D404/C404</f>
        <v>0.606876413709176</v>
      </c>
    </row>
    <row r="405" spans="1:5" ht="20.399999999999999" outlineLevel="7" x14ac:dyDescent="0.25">
      <c r="A405" s="20" t="s">
        <v>574</v>
      </c>
      <c r="B405" s="21" t="s">
        <v>575</v>
      </c>
      <c r="C405" s="22">
        <v>15119800</v>
      </c>
      <c r="D405" s="22">
        <v>9175850</v>
      </c>
      <c r="E405" s="25">
        <f t="shared" si="71"/>
        <v>0.606876413709176</v>
      </c>
    </row>
    <row r="406" spans="1:5" ht="20.399999999999999" outlineLevel="1" x14ac:dyDescent="0.25">
      <c r="A406" s="16" t="s">
        <v>576</v>
      </c>
      <c r="B406" s="17" t="s">
        <v>577</v>
      </c>
      <c r="C406" s="18">
        <v>139655300</v>
      </c>
      <c r="D406" s="18">
        <v>83793180</v>
      </c>
      <c r="E406" s="19">
        <f t="shared" si="71"/>
        <v>0.6</v>
      </c>
    </row>
    <row r="407" spans="1:5" ht="30.6" outlineLevel="7" x14ac:dyDescent="0.25">
      <c r="A407" s="20" t="s">
        <v>578</v>
      </c>
      <c r="B407" s="21" t="s">
        <v>579</v>
      </c>
      <c r="C407" s="22">
        <v>139655300</v>
      </c>
      <c r="D407" s="22">
        <v>83793180</v>
      </c>
      <c r="E407" s="25">
        <f t="shared" si="71"/>
        <v>0.6</v>
      </c>
    </row>
    <row r="408" spans="1:5" ht="13.2" outlineLevel="1" x14ac:dyDescent="0.25">
      <c r="A408" s="16" t="s">
        <v>580</v>
      </c>
      <c r="B408" s="17" t="s">
        <v>581</v>
      </c>
      <c r="C408" s="18">
        <v>300000</v>
      </c>
      <c r="D408" s="18">
        <v>0</v>
      </c>
      <c r="E408" s="19">
        <f t="shared" si="71"/>
        <v>0</v>
      </c>
    </row>
    <row r="409" spans="1:5" ht="13.2" outlineLevel="7" x14ac:dyDescent="0.25">
      <c r="A409" s="20" t="s">
        <v>582</v>
      </c>
      <c r="B409" s="21" t="s">
        <v>583</v>
      </c>
      <c r="C409" s="22">
        <v>300000</v>
      </c>
      <c r="D409" s="22">
        <v>0</v>
      </c>
      <c r="E409" s="25">
        <f t="shared" si="71"/>
        <v>0</v>
      </c>
    </row>
    <row r="410" spans="1:5" ht="30.6" x14ac:dyDescent="0.25">
      <c r="A410" s="29" t="s">
        <v>584</v>
      </c>
      <c r="B410" s="30" t="s">
        <v>585</v>
      </c>
      <c r="C410" s="31">
        <v>2383980</v>
      </c>
      <c r="D410" s="31">
        <v>98550</v>
      </c>
      <c r="E410" s="32">
        <f t="shared" si="71"/>
        <v>4.1338434047265497E-2</v>
      </c>
    </row>
    <row r="411" spans="1:5" ht="13.2" x14ac:dyDescent="0.25">
      <c r="A411" s="1"/>
      <c r="B411" s="2" t="s">
        <v>610</v>
      </c>
      <c r="C411" s="3"/>
      <c r="D411" s="3"/>
      <c r="E411" s="37"/>
    </row>
    <row r="412" spans="1:5" ht="13.2" x14ac:dyDescent="0.25">
      <c r="A412" s="5"/>
      <c r="B412" s="6" t="s">
        <v>611</v>
      </c>
      <c r="C412" s="7"/>
      <c r="D412" s="7"/>
      <c r="E412" s="38"/>
    </row>
    <row r="413" spans="1:5" ht="13.2" x14ac:dyDescent="0.25">
      <c r="A413" s="5"/>
      <c r="B413" s="6" t="s">
        <v>612</v>
      </c>
      <c r="C413" s="7"/>
      <c r="D413" s="7"/>
      <c r="E413" s="38"/>
    </row>
    <row r="414" spans="1:5" ht="13.2" x14ac:dyDescent="0.25">
      <c r="A414" s="1"/>
      <c r="B414" s="2" t="s">
        <v>613</v>
      </c>
      <c r="C414" s="3">
        <f>C410-C412-C413</f>
        <v>2383980</v>
      </c>
      <c r="D414" s="3">
        <f>D410-D412-D413</f>
        <v>98550</v>
      </c>
      <c r="E414" s="39">
        <f>D414/C414</f>
        <v>4.1338434047265497E-2</v>
      </c>
    </row>
    <row r="415" spans="1:5" ht="20.399999999999999" outlineLevel="1" x14ac:dyDescent="0.25">
      <c r="A415" s="16" t="s">
        <v>586</v>
      </c>
      <c r="B415" s="17" t="s">
        <v>587</v>
      </c>
      <c r="C415" s="18">
        <v>150000</v>
      </c>
      <c r="D415" s="18">
        <v>0</v>
      </c>
      <c r="E415" s="19">
        <f t="shared" ref="E415:E427" si="72">D415/C415</f>
        <v>0</v>
      </c>
    </row>
    <row r="416" spans="1:5" ht="20.399999999999999" outlineLevel="7" x14ac:dyDescent="0.25">
      <c r="A416" s="20" t="s">
        <v>588</v>
      </c>
      <c r="B416" s="21" t="s">
        <v>589</v>
      </c>
      <c r="C416" s="22">
        <v>150000</v>
      </c>
      <c r="D416" s="22">
        <v>0</v>
      </c>
      <c r="E416" s="25">
        <f t="shared" si="72"/>
        <v>0</v>
      </c>
    </row>
    <row r="417" spans="1:5" ht="20.399999999999999" outlineLevel="1" x14ac:dyDescent="0.25">
      <c r="A417" s="16" t="s">
        <v>590</v>
      </c>
      <c r="B417" s="17" t="s">
        <v>591</v>
      </c>
      <c r="C417" s="18">
        <v>127000</v>
      </c>
      <c r="D417" s="18">
        <v>0</v>
      </c>
      <c r="E417" s="19">
        <f t="shared" si="72"/>
        <v>0</v>
      </c>
    </row>
    <row r="418" spans="1:5" ht="20.399999999999999" outlineLevel="7" x14ac:dyDescent="0.25">
      <c r="A418" s="20" t="s">
        <v>592</v>
      </c>
      <c r="B418" s="21" t="s">
        <v>593</v>
      </c>
      <c r="C418" s="22">
        <v>127000</v>
      </c>
      <c r="D418" s="22">
        <v>0</v>
      </c>
      <c r="E418" s="25">
        <f t="shared" si="72"/>
        <v>0</v>
      </c>
    </row>
    <row r="419" spans="1:5" ht="13.2" outlineLevel="1" x14ac:dyDescent="0.25">
      <c r="A419" s="16" t="s">
        <v>594</v>
      </c>
      <c r="B419" s="17" t="s">
        <v>595</v>
      </c>
      <c r="C419" s="18">
        <v>550000</v>
      </c>
      <c r="D419" s="18">
        <v>0</v>
      </c>
      <c r="E419" s="19">
        <f t="shared" si="72"/>
        <v>0</v>
      </c>
    </row>
    <row r="420" spans="1:5" ht="20.399999999999999" outlineLevel="7" x14ac:dyDescent="0.25">
      <c r="A420" s="20" t="s">
        <v>596</v>
      </c>
      <c r="B420" s="21" t="s">
        <v>597</v>
      </c>
      <c r="C420" s="22">
        <v>550000</v>
      </c>
      <c r="D420" s="22">
        <v>0</v>
      </c>
      <c r="E420" s="25">
        <f t="shared" si="72"/>
        <v>0</v>
      </c>
    </row>
    <row r="421" spans="1:5" ht="13.2" outlineLevel="1" x14ac:dyDescent="0.25">
      <c r="A421" s="16" t="s">
        <v>598</v>
      </c>
      <c r="B421" s="17" t="s">
        <v>599</v>
      </c>
      <c r="C421" s="18">
        <v>5100</v>
      </c>
      <c r="D421" s="18">
        <v>2550</v>
      </c>
      <c r="E421" s="19">
        <f t="shared" si="72"/>
        <v>0.5</v>
      </c>
    </row>
    <row r="422" spans="1:5" ht="13.2" outlineLevel="7" x14ac:dyDescent="0.25">
      <c r="A422" s="20" t="s">
        <v>600</v>
      </c>
      <c r="B422" s="21" t="s">
        <v>601</v>
      </c>
      <c r="C422" s="22">
        <v>5100</v>
      </c>
      <c r="D422" s="22">
        <v>2550</v>
      </c>
      <c r="E422" s="25">
        <f t="shared" si="72"/>
        <v>0.5</v>
      </c>
    </row>
    <row r="423" spans="1:5" ht="20.399999999999999" outlineLevel="1" x14ac:dyDescent="0.25">
      <c r="A423" s="16" t="s">
        <v>602</v>
      </c>
      <c r="B423" s="17" t="s">
        <v>603</v>
      </c>
      <c r="C423" s="18">
        <v>622000</v>
      </c>
      <c r="D423" s="18">
        <v>0</v>
      </c>
      <c r="E423" s="19">
        <f t="shared" si="72"/>
        <v>0</v>
      </c>
    </row>
    <row r="424" spans="1:5" ht="13.2" outlineLevel="7" x14ac:dyDescent="0.25">
      <c r="A424" s="20" t="s">
        <v>604</v>
      </c>
      <c r="B424" s="21" t="s">
        <v>605</v>
      </c>
      <c r="C424" s="22">
        <v>622000</v>
      </c>
      <c r="D424" s="22">
        <v>0</v>
      </c>
      <c r="E424" s="25">
        <f t="shared" si="72"/>
        <v>0</v>
      </c>
    </row>
    <row r="425" spans="1:5" ht="20.399999999999999" outlineLevel="1" x14ac:dyDescent="0.25">
      <c r="A425" s="16" t="s">
        <v>606</v>
      </c>
      <c r="B425" s="17" t="s">
        <v>607</v>
      </c>
      <c r="C425" s="18">
        <v>929880</v>
      </c>
      <c r="D425" s="18">
        <v>96000</v>
      </c>
      <c r="E425" s="19">
        <f t="shared" si="72"/>
        <v>0.10323912762937153</v>
      </c>
    </row>
    <row r="426" spans="1:5" ht="20.399999999999999" outlineLevel="7" x14ac:dyDescent="0.25">
      <c r="A426" s="20" t="s">
        <v>608</v>
      </c>
      <c r="B426" s="21" t="s">
        <v>609</v>
      </c>
      <c r="C426" s="22">
        <v>929880</v>
      </c>
      <c r="D426" s="22">
        <v>96000</v>
      </c>
      <c r="E426" s="25">
        <f t="shared" si="72"/>
        <v>0.10323912762937153</v>
      </c>
    </row>
    <row r="427" spans="1:5" ht="12.75" customHeight="1" x14ac:dyDescent="0.25">
      <c r="A427" s="34" t="s">
        <v>1</v>
      </c>
      <c r="B427" s="35"/>
      <c r="C427" s="36">
        <v>3104793787.6199999</v>
      </c>
      <c r="D427" s="36">
        <v>1444683982.55</v>
      </c>
      <c r="E427" s="32">
        <f t="shared" si="72"/>
        <v>0.4653075474160337</v>
      </c>
    </row>
  </sheetData>
  <mergeCells count="3">
    <mergeCell ref="A1:E1"/>
    <mergeCell ref="A2:E2"/>
    <mergeCell ref="A3:E3"/>
  </mergeCells>
  <pageMargins left="0.35433070866141736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rep:2.53.0.98</dc:description>
  <cp:lastModifiedBy>User</cp:lastModifiedBy>
  <cp:lastPrinted>2021-07-05T14:00:18Z</cp:lastPrinted>
  <dcterms:created xsi:type="dcterms:W3CDTF">2021-07-05T14:20:20Z</dcterms:created>
  <dcterms:modified xsi:type="dcterms:W3CDTF">2021-07-08T12:16:49Z</dcterms:modified>
</cp:coreProperties>
</file>