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4940" windowHeight="903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Бюджет!$I$421</definedName>
    <definedName name="SIGN" localSheetId="0">Бюджет!$A$15:$G$15</definedName>
  </definedNames>
  <calcPr calcId="145621"/>
</workbook>
</file>

<file path=xl/calcChain.xml><?xml version="1.0" encoding="utf-8"?>
<calcChain xmlns="http://schemas.openxmlformats.org/spreadsheetml/2006/main">
  <c r="C5" i="1" l="1"/>
  <c r="C21" i="1"/>
  <c r="C35" i="1"/>
  <c r="C36" i="1"/>
  <c r="D408" i="1" l="1"/>
  <c r="C408" i="1"/>
  <c r="D396" i="1"/>
  <c r="D397" i="1" s="1"/>
  <c r="C396" i="1"/>
  <c r="C397" i="1" s="1"/>
  <c r="D390" i="1"/>
  <c r="C390" i="1"/>
  <c r="D381" i="1"/>
  <c r="C381" i="1"/>
  <c r="E380" i="1"/>
  <c r="D373" i="1"/>
  <c r="C373" i="1"/>
  <c r="D366" i="1"/>
  <c r="C366" i="1"/>
  <c r="D348" i="1"/>
  <c r="C348" i="1"/>
  <c r="E347" i="1"/>
  <c r="D325" i="1"/>
  <c r="C325" i="1"/>
  <c r="E324" i="1"/>
  <c r="D318" i="1"/>
  <c r="E318" i="1" s="1"/>
  <c r="C318" i="1"/>
  <c r="D301" i="1"/>
  <c r="C301" i="1"/>
  <c r="E300" i="1"/>
  <c r="D282" i="1"/>
  <c r="C282" i="1"/>
  <c r="D271" i="1"/>
  <c r="C271" i="1"/>
  <c r="D260" i="1"/>
  <c r="C260" i="1"/>
  <c r="D231" i="1"/>
  <c r="C231" i="1"/>
  <c r="E230" i="1"/>
  <c r="D215" i="1"/>
  <c r="C215" i="1"/>
  <c r="E214" i="1"/>
  <c r="E213" i="1"/>
  <c r="D198" i="1"/>
  <c r="C198" i="1"/>
  <c r="E197" i="1"/>
  <c r="D176" i="1"/>
  <c r="C176" i="1"/>
  <c r="E175" i="1"/>
  <c r="D153" i="1"/>
  <c r="C153" i="1"/>
  <c r="D133" i="1"/>
  <c r="D132" i="1"/>
  <c r="E132" i="1" s="1"/>
  <c r="C133" i="1"/>
  <c r="C132" i="1"/>
  <c r="D120" i="1"/>
  <c r="C120" i="1"/>
  <c r="E119" i="1"/>
  <c r="D104" i="1"/>
  <c r="C104" i="1"/>
  <c r="E103" i="1"/>
  <c r="D88" i="1"/>
  <c r="C88" i="1"/>
  <c r="E87" i="1"/>
  <c r="E86" i="1"/>
  <c r="D73" i="1"/>
  <c r="E73" i="1" s="1"/>
  <c r="D56" i="1"/>
  <c r="C56" i="1"/>
  <c r="D55" i="1"/>
  <c r="C55" i="1"/>
  <c r="D41" i="1"/>
  <c r="C41" i="1"/>
  <c r="E40" i="1"/>
  <c r="D25" i="1"/>
  <c r="C25" i="1"/>
  <c r="E24" i="1"/>
  <c r="E23" i="1"/>
  <c r="C9" i="1"/>
  <c r="C10" i="1" s="1"/>
  <c r="D9" i="1"/>
  <c r="D10" i="1" s="1"/>
  <c r="E376" i="1"/>
  <c r="E375" i="1"/>
  <c r="E351" i="1"/>
  <c r="E352" i="1"/>
  <c r="E353" i="1"/>
  <c r="E354" i="1"/>
  <c r="E350" i="1"/>
  <c r="E342" i="1"/>
  <c r="E343" i="1"/>
  <c r="E341" i="1"/>
  <c r="E340" i="1"/>
  <c r="E339" i="1"/>
  <c r="E338" i="1"/>
  <c r="E337" i="1"/>
  <c r="E336" i="1"/>
  <c r="E335" i="1"/>
  <c r="E328" i="1"/>
  <c r="E329" i="1"/>
  <c r="E330" i="1"/>
  <c r="E331" i="1"/>
  <c r="E332" i="1"/>
  <c r="E333" i="1"/>
  <c r="E327" i="1"/>
  <c r="E306" i="1"/>
  <c r="E307" i="1"/>
  <c r="E308" i="1"/>
  <c r="E309" i="1"/>
  <c r="E310" i="1"/>
  <c r="E311" i="1"/>
  <c r="E312" i="1"/>
  <c r="E313" i="1"/>
  <c r="E305" i="1"/>
  <c r="E275" i="1"/>
  <c r="E274" i="1"/>
  <c r="E273" i="1"/>
  <c r="E266" i="1"/>
  <c r="E265" i="1"/>
  <c r="E263" i="1"/>
  <c r="E264" i="1"/>
  <c r="E262" i="1"/>
  <c r="E255" i="1"/>
  <c r="E254" i="1"/>
  <c r="E253" i="1"/>
  <c r="E252" i="1"/>
  <c r="E250" i="1"/>
  <c r="E249" i="1"/>
  <c r="E243" i="1"/>
  <c r="E244" i="1"/>
  <c r="E245" i="1"/>
  <c r="E242" i="1"/>
  <c r="E234" i="1"/>
  <c r="E233" i="1"/>
  <c r="E192" i="1"/>
  <c r="E191" i="1"/>
  <c r="E179" i="1"/>
  <c r="E178" i="1"/>
  <c r="E171" i="1"/>
  <c r="E170" i="1"/>
  <c r="E159" i="1"/>
  <c r="E160" i="1"/>
  <c r="E158" i="1"/>
  <c r="E157" i="1"/>
  <c r="E156" i="1"/>
  <c r="E155" i="1"/>
  <c r="E144" i="1"/>
  <c r="E143" i="1"/>
  <c r="E142" i="1"/>
  <c r="E141" i="1"/>
  <c r="E140" i="1"/>
  <c r="E139" i="1"/>
  <c r="E138" i="1"/>
  <c r="E137" i="1"/>
  <c r="E136" i="1"/>
  <c r="E129" i="1"/>
  <c r="E128" i="1"/>
  <c r="E127" i="1"/>
  <c r="E126" i="1"/>
  <c r="E125" i="1"/>
  <c r="E124" i="1"/>
  <c r="E123" i="1"/>
  <c r="E122" i="1"/>
  <c r="E112" i="1"/>
  <c r="E113" i="1"/>
  <c r="E111" i="1"/>
  <c r="E110" i="1"/>
  <c r="E109" i="1"/>
  <c r="E108" i="1"/>
  <c r="E107" i="1"/>
  <c r="E106" i="1"/>
  <c r="E99" i="1"/>
  <c r="E98" i="1"/>
  <c r="E96" i="1"/>
  <c r="E95" i="1"/>
  <c r="E94" i="1"/>
  <c r="E92" i="1"/>
  <c r="E91" i="1"/>
  <c r="E90" i="1"/>
  <c r="E81" i="1"/>
  <c r="E80" i="1"/>
  <c r="E79" i="1"/>
  <c r="E78" i="1"/>
  <c r="E77" i="1"/>
  <c r="E76" i="1"/>
  <c r="E65" i="1"/>
  <c r="E66" i="1"/>
  <c r="E67" i="1"/>
  <c r="E64" i="1"/>
  <c r="E63" i="1"/>
  <c r="E60" i="1"/>
  <c r="E61" i="1"/>
  <c r="E59" i="1"/>
  <c r="E48" i="1"/>
  <c r="E47" i="1"/>
  <c r="E45" i="1"/>
  <c r="E44" i="1"/>
  <c r="E43" i="1"/>
  <c r="E34" i="1"/>
  <c r="E33" i="1"/>
  <c r="E28" i="1"/>
  <c r="E29" i="1"/>
  <c r="E27" i="1"/>
  <c r="E16" i="1"/>
  <c r="E15" i="1"/>
  <c r="E13" i="1"/>
  <c r="E12" i="1"/>
  <c r="E417" i="1"/>
  <c r="E416" i="1"/>
  <c r="E415" i="1"/>
  <c r="E414" i="1"/>
  <c r="E413" i="1"/>
  <c r="E412" i="1"/>
  <c r="E411" i="1"/>
  <c r="E410" i="1"/>
  <c r="E409" i="1"/>
  <c r="E404" i="1"/>
  <c r="E403" i="1"/>
  <c r="E402" i="1"/>
  <c r="E401" i="1"/>
  <c r="E400" i="1"/>
  <c r="E399" i="1"/>
  <c r="E398" i="1"/>
  <c r="E393" i="1"/>
  <c r="E392" i="1"/>
  <c r="E391" i="1"/>
  <c r="E386" i="1"/>
  <c r="E385" i="1"/>
  <c r="E384" i="1"/>
  <c r="E383" i="1"/>
  <c r="E382" i="1"/>
  <c r="E377" i="1"/>
  <c r="E374" i="1"/>
  <c r="E369" i="1"/>
  <c r="E368" i="1"/>
  <c r="E367" i="1"/>
  <c r="E362" i="1"/>
  <c r="E361" i="1"/>
  <c r="E360" i="1"/>
  <c r="E359" i="1"/>
  <c r="E358" i="1"/>
  <c r="E357" i="1"/>
  <c r="E356" i="1"/>
  <c r="E355" i="1"/>
  <c r="E349" i="1"/>
  <c r="E344" i="1"/>
  <c r="E334" i="1"/>
  <c r="E326" i="1"/>
  <c r="E321" i="1"/>
  <c r="E320" i="1"/>
  <c r="E319" i="1"/>
  <c r="E314" i="1"/>
  <c r="E304" i="1"/>
  <c r="E303" i="1"/>
  <c r="E302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78" i="1"/>
  <c r="E277" i="1"/>
  <c r="E276" i="1"/>
  <c r="E272" i="1"/>
  <c r="E267" i="1"/>
  <c r="E261" i="1"/>
  <c r="E256" i="1"/>
  <c r="E251" i="1"/>
  <c r="E248" i="1"/>
  <c r="E247" i="1"/>
  <c r="E246" i="1"/>
  <c r="E241" i="1"/>
  <c r="E240" i="1"/>
  <c r="E239" i="1"/>
  <c r="E238" i="1"/>
  <c r="E237" i="1"/>
  <c r="E236" i="1"/>
  <c r="E235" i="1"/>
  <c r="E232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4" i="1"/>
  <c r="E193" i="1"/>
  <c r="E190" i="1"/>
  <c r="E189" i="1"/>
  <c r="E188" i="1"/>
  <c r="E187" i="1"/>
  <c r="E186" i="1"/>
  <c r="E185" i="1"/>
  <c r="E184" i="1"/>
  <c r="E183" i="1"/>
  <c r="E182" i="1"/>
  <c r="E181" i="1"/>
  <c r="E180" i="1"/>
  <c r="E177" i="1"/>
  <c r="E172" i="1"/>
  <c r="E169" i="1"/>
  <c r="E168" i="1"/>
  <c r="E167" i="1"/>
  <c r="E166" i="1"/>
  <c r="E165" i="1"/>
  <c r="E164" i="1"/>
  <c r="E163" i="1"/>
  <c r="E162" i="1"/>
  <c r="E161" i="1"/>
  <c r="E154" i="1"/>
  <c r="E149" i="1"/>
  <c r="E148" i="1"/>
  <c r="E145" i="1"/>
  <c r="E135" i="1"/>
  <c r="E130" i="1"/>
  <c r="E121" i="1"/>
  <c r="E116" i="1"/>
  <c r="E115" i="1"/>
  <c r="E114" i="1"/>
  <c r="E105" i="1"/>
  <c r="E100" i="1"/>
  <c r="E97" i="1"/>
  <c r="E93" i="1"/>
  <c r="E89" i="1"/>
  <c r="E84" i="1"/>
  <c r="E83" i="1"/>
  <c r="E82" i="1"/>
  <c r="E75" i="1"/>
  <c r="E70" i="1"/>
  <c r="E69" i="1"/>
  <c r="E68" i="1"/>
  <c r="E62" i="1"/>
  <c r="E58" i="1"/>
  <c r="E53" i="1"/>
  <c r="E52" i="1"/>
  <c r="E51" i="1"/>
  <c r="E50" i="1"/>
  <c r="E49" i="1"/>
  <c r="E46" i="1"/>
  <c r="E42" i="1"/>
  <c r="E37" i="1"/>
  <c r="E36" i="1"/>
  <c r="E35" i="1"/>
  <c r="E32" i="1"/>
  <c r="E31" i="1"/>
  <c r="E30" i="1"/>
  <c r="E20" i="1"/>
  <c r="E21" i="1"/>
  <c r="E26" i="1"/>
  <c r="E19" i="1"/>
  <c r="E18" i="1"/>
  <c r="E17" i="1"/>
  <c r="E14" i="1"/>
  <c r="E5" i="1"/>
  <c r="E6" i="1"/>
  <c r="E11" i="1"/>
  <c r="E4" i="1"/>
  <c r="E231" i="1" l="1"/>
  <c r="D74" i="1"/>
  <c r="E215" i="1"/>
  <c r="E396" i="1"/>
  <c r="C74" i="1"/>
  <c r="E74" i="1" s="1"/>
  <c r="E104" i="1"/>
  <c r="E390" i="1"/>
  <c r="E25" i="1"/>
  <c r="E72" i="1"/>
  <c r="C134" i="1"/>
  <c r="E373" i="1"/>
  <c r="E176" i="1"/>
  <c r="E271" i="1"/>
  <c r="E301" i="1"/>
  <c r="E381" i="1"/>
  <c r="E153" i="1"/>
  <c r="C57" i="1"/>
  <c r="E133" i="1"/>
  <c r="E198" i="1"/>
  <c r="E366" i="1"/>
  <c r="E41" i="1"/>
  <c r="E56" i="1"/>
  <c r="E120" i="1"/>
  <c r="E260" i="1"/>
  <c r="E282" i="1"/>
  <c r="E348" i="1"/>
  <c r="E408" i="1"/>
  <c r="E397" i="1"/>
  <c r="E325" i="1"/>
  <c r="D134" i="1"/>
  <c r="E88" i="1"/>
  <c r="D57" i="1"/>
  <c r="E55" i="1"/>
  <c r="E10" i="1"/>
  <c r="E9" i="1"/>
  <c r="E57" i="1" l="1"/>
</calcChain>
</file>

<file path=xl/sharedStrings.xml><?xml version="1.0" encoding="utf-8"?>
<sst xmlns="http://schemas.openxmlformats.org/spreadsheetml/2006/main" count="724" uniqueCount="600">
  <si>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</si>
  <si>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</si>
  <si>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</si>
  <si>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</si>
  <si>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</si>
  <si>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</si>
  <si>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</si>
  <si>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</si>
  <si>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</si>
  <si>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</si>
  <si>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</si>
  <si>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</si>
  <si>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5210200000</t>
  </si>
  <si>
    <t>Основное мероприятие "Развитие инфраструктуры дошкольного образования"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</si>
  <si>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</si>
  <si>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</si>
  <si>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</si>
  <si>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</si>
  <si>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</si>
  <si>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</si>
  <si>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</si>
  <si>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</si>
  <si>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</si>
  <si>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</si>
  <si>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</si>
  <si>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</si>
  <si>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5220000000</t>
  </si>
  <si>
    <t>Подпрограмма "Развитие начального общего, основного общего и среднего общего образования детей в Кировском муниципальном районе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</si>
  <si>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</si>
  <si>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</si>
  <si>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</si>
  <si>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</si>
  <si>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</si>
  <si>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</si>
  <si>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</si>
  <si>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</si>
  <si>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</si>
  <si>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</si>
  <si>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</si>
  <si>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</si>
  <si>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5220311880</t>
  </si>
  <si>
    <t>Государственная регламентация деятельности образовательных организаций</t>
  </si>
  <si>
    <t>52203S0519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</si>
  <si>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</si>
  <si>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522E100000</t>
  </si>
  <si>
    <t>Федеральный проект "Современная школа"</t>
  </si>
  <si>
    <t>522E151690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</si>
  <si>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</si>
  <si>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</si>
  <si>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</si>
  <si>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</si>
  <si>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</si>
  <si>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</si>
  <si>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</si>
  <si>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5230112550</t>
  </si>
  <si>
    <t>Обеспечение функционирования модели персонифицированного финансирования дополнительного образования детей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</si>
  <si>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</si>
  <si>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</si>
  <si>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</si>
  <si>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</si>
  <si>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52302S0574</t>
  </si>
  <si>
    <t>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</si>
  <si>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</si>
  <si>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</si>
  <si>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</si>
  <si>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</si>
  <si>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</si>
  <si>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</si>
  <si>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52304S0190</t>
  </si>
  <si>
    <t>Организация работы школьных лесничеств</t>
  </si>
  <si>
    <t>5240000000</t>
  </si>
  <si>
    <t>Подпрограмма "Кадровое обеспечение системы образования"</t>
  </si>
  <si>
    <t>5240100000</t>
  </si>
  <si>
    <t>Основное мероприятие "Реализация образовательных программ дошкольного и общего образования"</t>
  </si>
  <si>
    <t>5240153030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</si>
  <si>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</si>
  <si>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</si>
  <si>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</si>
  <si>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</si>
  <si>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</si>
  <si>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</si>
  <si>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</si>
  <si>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</si>
  <si>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</si>
  <si>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</si>
  <si>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</si>
  <si>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</si>
  <si>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</si>
  <si>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</si>
  <si>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</si>
  <si>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</si>
  <si>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</si>
  <si>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</si>
  <si>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</si>
  <si>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</si>
  <si>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</si>
  <si>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</si>
  <si>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</si>
  <si>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</si>
  <si>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</si>
  <si>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</si>
  <si>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</si>
  <si>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</si>
  <si>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</si>
  <si>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</si>
  <si>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52501S4702</t>
  </si>
  <si>
    <t>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</si>
  <si>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</si>
  <si>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</si>
  <si>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52501S4708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</si>
  <si>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</si>
  <si>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525E400000</t>
  </si>
  <si>
    <t>Федеральный проект "Цифровая образовательная среда"</t>
  </si>
  <si>
    <t>525E452100</t>
  </si>
  <si>
    <t>Обеспечение образовательных организаций материально-технической базой для внедрения цифровой образовательной среды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</si>
  <si>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</si>
  <si>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</si>
  <si>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</si>
  <si>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</si>
  <si>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</si>
  <si>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</si>
  <si>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</si>
  <si>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</si>
  <si>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</si>
  <si>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</si>
  <si>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</si>
  <si>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занятости детей, подростков и молодежи"</t>
  </si>
  <si>
    <t>5260212290</t>
  </si>
  <si>
    <t>Организация отдыха детей и подростков</t>
  </si>
  <si>
    <t>52602S0605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</si>
  <si>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</si>
  <si>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52602S4417</t>
  </si>
  <si>
    <t>Организация отдыха детей, находящихся в трудной жизненной ситуации, в каникулярное время (проведение мероприятий по оздоровительной кампании детей, находящихся в трудной жизненной ситуации)</t>
  </si>
  <si>
    <t>5260300000</t>
  </si>
  <si>
    <t>Основное мероприятие "Обеспечение мерами социальной поддержки иных категорий граждан"</t>
  </si>
  <si>
    <t>5260371440</t>
  </si>
  <si>
    <t>Предоставление бесплатного питания обучающимся в муниципальных образовательных организациях в Ленинградской области по основным общеобразовательным программам, в частных образовательных организациях, расположенных на территории Ленинградской области, по имеющим государственную аккредитацию основным общеобразовательным программам</t>
  </si>
  <si>
    <t>52603R3040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</si>
  <si>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</si>
  <si>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</si>
  <si>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</si>
  <si>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</si>
  <si>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</si>
  <si>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5270112140</t>
  </si>
  <si>
    <t>Обеспечение антитеррористической защищенности объектов (территорий)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</si>
  <si>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</si>
  <si>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</si>
  <si>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</si>
  <si>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</si>
  <si>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</si>
  <si>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</si>
  <si>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</si>
  <si>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</si>
  <si>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</si>
  <si>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экстреннего вызова группы задержания и оказание услуг по организации и обеспечению физической охраны</t>
  </si>
  <si>
    <t>5270112513</t>
  </si>
  <si>
    <t>Укрепление материально-технической базы организаций общего образования (приобретение для муниципальных образовательных организаций автобусов и микроавтобусов)</t>
  </si>
  <si>
    <t>52701S0513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</si>
  <si>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</si>
  <si>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</si>
  <si>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</si>
  <si>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</si>
  <si>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</si>
  <si>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</si>
  <si>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</si>
  <si>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</si>
  <si>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</si>
  <si>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5280112310</t>
  </si>
  <si>
    <t>Укрепление материально-технической базы организаций дошкольного образования</t>
  </si>
  <si>
    <t>5280112320</t>
  </si>
  <si>
    <t>Укрепление материально-технической базы учреждений общего образования</t>
  </si>
  <si>
    <t>5280112350</t>
  </si>
  <si>
    <t>Выполнение мероприятий на устранение аварийных ситуаций в муниципальных образовательных организациях</t>
  </si>
  <si>
    <t>52801S0491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</si>
  <si>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</si>
  <si>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</si>
  <si>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</si>
  <si>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</si>
  <si>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</si>
  <si>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52801S4840</t>
  </si>
  <si>
    <t>Поддержка развития общественной инфраструктуры муниципального значения</t>
  </si>
  <si>
    <t>52801S4890</t>
  </si>
  <si>
    <t>Проведение капитального ремонта спортивных площадок (стадионов) общеобразовательных организаций</t>
  </si>
  <si>
    <t>5290000000</t>
  </si>
  <si>
    <t>Подпрограмма "Осуществление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 в Кировском муниципальном районе Ленинградской области"</t>
  </si>
  <si>
    <t>5290100000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</si>
  <si>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</si>
  <si>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5290152600</t>
  </si>
  <si>
    <t>Выплата единовременного пособия при всех формах устройства детей, лишенных родительского попечения, в семью</t>
  </si>
  <si>
    <t>5290171430</t>
  </si>
  <si>
    <t>Организация выплаты вознаграждения, причитающегося приемным родителям</t>
  </si>
  <si>
    <t>5290171450</t>
  </si>
  <si>
    <t>Подготовка граждан, желающих принять на воспитание в свою семью ребенка, оставшегося без попечения родителей</t>
  </si>
  <si>
    <t>5290171460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</si>
  <si>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</si>
  <si>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5290171470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</si>
  <si>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</si>
  <si>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5290171480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</si>
  <si>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</si>
  <si>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5290171490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</si>
  <si>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</si>
  <si>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5290171500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</si>
  <si>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</si>
  <si>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5290171720</t>
  </si>
  <si>
    <t>Организация и осуществление деятельности по постинтернатному сопровождению</t>
  </si>
  <si>
    <t>5290200000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</si>
  <si>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</si>
  <si>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5290270820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</si>
  <si>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</si>
  <si>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52902R0820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</si>
  <si>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</si>
  <si>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</si>
  <si>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</si>
  <si>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</si>
  <si>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</si>
  <si>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</si>
  <si>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</si>
  <si>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5410106530</t>
  </si>
  <si>
    <t>Субсидии на возмещение затрат, связанных с проведением спортивных соревнований по плаванию</t>
  </si>
  <si>
    <t>5410106540</t>
  </si>
  <si>
    <t>Возмещение затрат с целью погашения кредиторской задолженности и восстановления платежеспособности предприятиям спорта</t>
  </si>
  <si>
    <t>5410111051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</si>
  <si>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</si>
  <si>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</si>
  <si>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</si>
  <si>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5410117300</t>
  </si>
  <si>
    <t>Разработка концепции развития велосипедного движения в Кировском муниципальном районе Ленинградской области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</si>
  <si>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</si>
  <si>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</si>
  <si>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</si>
  <si>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</si>
  <si>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</si>
  <si>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</si>
  <si>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</si>
  <si>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</si>
  <si>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</si>
  <si>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</si>
  <si>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</si>
  <si>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Организация и проведение соревнований и спортивно массовых мероприятий для инвалидов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</si>
  <si>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</si>
  <si>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</si>
  <si>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</si>
  <si>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</si>
  <si>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5410700000</t>
  </si>
  <si>
    <t>Основное мероприятие "Реализация комплекса мер по поддержке учреждений, осуществляющих спортивную подготовку в Кировском районе Ленинградской области"</t>
  </si>
  <si>
    <t>5410700250</t>
  </si>
  <si>
    <t>5410711310</t>
  </si>
  <si>
    <t>Укрепление материально-технической базы организаций, осуществляющих спортивную подготовку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</si>
  <si>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</si>
  <si>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</si>
  <si>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</si>
  <si>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</si>
  <si>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</si>
  <si>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</si>
  <si>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54201S4340</t>
  </si>
  <si>
    <t>Реализация комплекса мер по сохранению исторической памяти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</si>
  <si>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</si>
  <si>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</si>
  <si>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</si>
  <si>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</si>
  <si>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</si>
  <si>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</si>
  <si>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</si>
  <si>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</si>
  <si>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</si>
  <si>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</si>
  <si>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</si>
  <si>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</si>
  <si>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</si>
  <si>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</si>
  <si>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</si>
  <si>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образовательных форумах</t>
  </si>
  <si>
    <t>5420600000</t>
  </si>
  <si>
    <t>5420611390</t>
  </si>
  <si>
    <t>Организация отдыха, занятости подростков и молодежи в летний период</t>
  </si>
  <si>
    <t>5420700000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</si>
  <si>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</si>
  <si>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5420700250</t>
  </si>
  <si>
    <t>5420712370</t>
  </si>
  <si>
    <t>Материально-техническое обеспечение молодежных коворкинг-центров</t>
  </si>
  <si>
    <t>5500000000</t>
  </si>
  <si>
    <t>Муниципальная программа "Развитие культуры Кировского района Ленинградской области"</t>
  </si>
  <si>
    <t>5510000000</t>
  </si>
  <si>
    <t>Подпрограмма "Развитие библиотечного дела"</t>
  </si>
  <si>
    <t>5510100000</t>
  </si>
  <si>
    <t>Основное мероприятие "Обеспечение деятельности МКУК "ЦМБ"</t>
  </si>
  <si>
    <t>5510100240</t>
  </si>
  <si>
    <t>5510200000</t>
  </si>
  <si>
    <t>Основное мероприятие "Обновление и комплектование библиотечных фондов, обеспечение их сохранности"</t>
  </si>
  <si>
    <t>55102S5195</t>
  </si>
  <si>
    <t>Государственная поддержка отрасли культуры (Комплектование книжных фондов государственных и муниципальных библиотек )</t>
  </si>
  <si>
    <t>5510300000</t>
  </si>
  <si>
    <t>Основное мероприятие "Наращивание компьютерного парка, создание новых информационных ресурсов"</t>
  </si>
  <si>
    <t>5510311120</t>
  </si>
  <si>
    <t>Наращивание компьютерного парка, создание новых информационных ресурсов и услуг для населения</t>
  </si>
  <si>
    <t>5510400000</t>
  </si>
  <si>
    <t>Основное мероприятие "Развитие и сохранение кадрового потенциала учреждений культуры"</t>
  </si>
  <si>
    <t>55104S0360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</si>
  <si>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</si>
  <si>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5510500000</t>
  </si>
  <si>
    <t>Основное мероприятие "Мероприятия по приспособлению объектов для доступа инвалидов и маломобильных групп населения"</t>
  </si>
  <si>
    <t>55105S0930</t>
  </si>
  <si>
    <t>Мероприятия по формированию доступной среды жизнедеятельности для инвалидов в Ленинградской области</t>
  </si>
  <si>
    <t>5510600000</t>
  </si>
  <si>
    <t>Основное мероприятие "Развитие инфраструктуры культуры"</t>
  </si>
  <si>
    <t>55106S4840</t>
  </si>
  <si>
    <t>5520000000</t>
  </si>
  <si>
    <t>Подпрограмма "Развитие дополнительного образования в области искусств"</t>
  </si>
  <si>
    <t>5520100000</t>
  </si>
  <si>
    <t>Основное мероприятие "Предоставление муниципальным бюджетным и автономным учреждениям субсидий"</t>
  </si>
  <si>
    <t>5520100250</t>
  </si>
  <si>
    <t>5520200000</t>
  </si>
  <si>
    <t>Основное мероприятие "Оснащение учреждений музыкальными инструментами, техническими средствами, оборудованием и мебелью в соответствии с современными требованиями и нормами ФГТ"</t>
  </si>
  <si>
    <t>55202S5193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</si>
  <si>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</si>
  <si>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5520300000</t>
  </si>
  <si>
    <t>Основное мероприятие "Проведение периодического медицинского осмотра работников МБУДО"</t>
  </si>
  <si>
    <t>5520311960</t>
  </si>
  <si>
    <t>Проведение периодического медицинского осмотра работников МБУДО</t>
  </si>
  <si>
    <t>5520400000</t>
  </si>
  <si>
    <t>Основное мероприятие "Развитие инфраструктуры дополнительного образования"</t>
  </si>
  <si>
    <t>55204S4840</t>
  </si>
  <si>
    <t>552A100000</t>
  </si>
  <si>
    <t>Федеральный проект "Культурная среда"</t>
  </si>
  <si>
    <t>552A155190</t>
  </si>
  <si>
    <t>Государственная поддержка отрасли культуры</t>
  </si>
  <si>
    <t>5530000000</t>
  </si>
  <si>
    <t>Подпрограмма "Социокультурная деятельность"</t>
  </si>
  <si>
    <t>5530100000</t>
  </si>
  <si>
    <t>Основное мероприятие "Проведение мероприятий в сфере культуры по военно-патриотическому воспитанию"</t>
  </si>
  <si>
    <t>5530111160</t>
  </si>
  <si>
    <t>Проведение мероприятий в сфере культуры по военно-патриотическому воспитанию</t>
  </si>
  <si>
    <t>5530112390</t>
  </si>
  <si>
    <t>Разработка проектной документации концепции формирования комплексной многокластерной пространственно-рекреационной системы на территории Кировского муниципального района в районе плацдарма "Невский пятачок"</t>
  </si>
  <si>
    <t>5530200000</t>
  </si>
  <si>
    <t>Основное мероприятие "Проведение конкурсов исполнительского мастерства и художественных выставок, участие учреждений дополнительного образования в конкурсах различного масштаба"</t>
  </si>
  <si>
    <t>5530211170</t>
  </si>
  <si>
    <t>Организация и проведение конкурсов и выставок, участие в конкурсах разного масштаба</t>
  </si>
  <si>
    <t>5530300000</t>
  </si>
  <si>
    <t>Основное мероприятие "Организация и реализация информационно-образовательных мероприятий и просветительских библиотек"</t>
  </si>
  <si>
    <t>5530311150</t>
  </si>
  <si>
    <t>Организация и проведение информационно-образовательных и просветительских мероприятий библиотек</t>
  </si>
  <si>
    <t>5530400000</t>
  </si>
  <si>
    <t>Основное мероприятие "Поддержка и развитие коллективов самодеятельного народного творчества"</t>
  </si>
  <si>
    <t>5530410770</t>
  </si>
  <si>
    <t>Поддержка и развитие самодеятельного народного творчества</t>
  </si>
  <si>
    <t>5530500000</t>
  </si>
  <si>
    <t>Основное мероприятие "Реализация социально-культурных проектов на территории Кировского района"</t>
  </si>
  <si>
    <t>5530511110</t>
  </si>
  <si>
    <t>Реализация социально-культурных проектов на территории Кировского района</t>
  </si>
  <si>
    <t>5530514920</t>
  </si>
  <si>
    <t>Сохранение исторической памяти культурного наследия Кировского района</t>
  </si>
  <si>
    <t>5530514930</t>
  </si>
  <si>
    <t>Поддержка инвестиционных проектов по развитию культурного пространства Кировского района</t>
  </si>
  <si>
    <t>55305S5192</t>
  </si>
  <si>
    <t>Государственная поддержка отрасли культуры (Реализация социально-культурных проектов МО ЛО)</t>
  </si>
  <si>
    <t>5530600000</t>
  </si>
  <si>
    <t>Основное мероприятие "Организация и проведение мероприятий, посвященных государственным праздникам, знаменательным и памятным датам"</t>
  </si>
  <si>
    <t>5530611070</t>
  </si>
  <si>
    <t>Организация и проведение мероприятий, посвященных государственным праздникам, знаменательным и памятным датам</t>
  </si>
  <si>
    <t>5530700000</t>
  </si>
  <si>
    <t>Основное мероприятие "Поддержка социально ориентированных некоммерческих общественных организаций"</t>
  </si>
  <si>
    <t>5530706690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</si>
  <si>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</si>
  <si>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5530772060</t>
  </si>
  <si>
    <t>5531000000</t>
  </si>
  <si>
    <t>Основное мероприятие "Поддержка средств массовой информации"</t>
  </si>
  <si>
    <t>5531006210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</si>
  <si>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района, о развитии его общественной инфраструктуры и иной официальной информации в периодическом печатном издании</t>
  </si>
  <si>
    <t>5531006220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</si>
  <si>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района в периодическом печатном издании</t>
  </si>
  <si>
    <t>5531100000</t>
  </si>
  <si>
    <t>Основное мероприятие "Опубликование информации, касающейся культурного, экономического и социального развития"</t>
  </si>
  <si>
    <t>5531110220</t>
  </si>
  <si>
    <t>Оплата услуг эфирного времени для освещения иной официальной информации и о развитии муниципального образования</t>
  </si>
  <si>
    <t>5540000000</t>
  </si>
  <si>
    <t>Подпрограмма "Безопасность библиотек и учреждений дополнительного образования в области искусств"</t>
  </si>
  <si>
    <t>5540100000</t>
  </si>
  <si>
    <t>Основное мероприятие "Обслуживание охранно-пожарной сигнализации и вывода ее на пульт территориальных пожарных частей"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</si>
  <si>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</si>
  <si>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</si>
  <si>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</si>
  <si>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</si>
  <si>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</si>
  <si>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</si>
  <si>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5540300000</t>
  </si>
  <si>
    <t>Основное мероприятие "Приобретение средств защиты и проведение работ по комплексной безопасности подведомственных учреждений"</t>
  </si>
  <si>
    <t>5540312280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</si>
  <si>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</si>
  <si>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</si>
  <si>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реализации муниципальной программы"</t>
  </si>
  <si>
    <t>5550100000</t>
  </si>
  <si>
    <t>Основное мероприятие "Оплата труда работников Управления культуры"</t>
  </si>
  <si>
    <t>5550100210</t>
  </si>
  <si>
    <t>Расходы на выплаты по оплате труда работников органов местного самоуправления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</si>
  <si>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</si>
  <si>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</si>
  <si>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</si>
  <si>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</si>
  <si>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5550200000</t>
  </si>
  <si>
    <t>Основное мероприятие "Обеспечение функций Управления культуры"</t>
  </si>
  <si>
    <t>5550200230</t>
  </si>
  <si>
    <t>Расходы на обеспечение функций органов местного самоуправления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</si>
  <si>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</si>
  <si>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</si>
  <si>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</si>
  <si>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</si>
  <si>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</si>
  <si>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</si>
  <si>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</si>
  <si>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</si>
  <si>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</si>
  <si>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</si>
  <si>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</si>
  <si>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</si>
  <si>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</si>
  <si>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</si>
  <si>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</si>
  <si>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</si>
  <si>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</si>
  <si>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</si>
  <si>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5701300000</t>
  </si>
  <si>
    <t>Основное мероприятие "Замена светильников"</t>
  </si>
  <si>
    <t>5701312590</t>
  </si>
  <si>
    <t>Замена светильников в муниципальных учреждениях дополнительного образования (ДМХШ), МКУК "ЦМБ"</t>
  </si>
  <si>
    <t>5701500000</t>
  </si>
  <si>
    <t>Основное мероприятие "Замена деревянных оконных блоков на теплосберегающие в муниципальных учреждениях дополнительного образования (ДМХШ), МКУК "ЦМБ""</t>
  </si>
  <si>
    <t>5701512510</t>
  </si>
  <si>
    <t>Мероприятия по замене деревянных оконных блоков на теплосберегающие в муниципальных учреждениях дополнительного образования (ДМХШ), МКУК "ЦМБ"</t>
  </si>
  <si>
    <t>5701800000</t>
  </si>
  <si>
    <t>Основное мероприятие "Замена радиаторов"</t>
  </si>
  <si>
    <t>5701812640</t>
  </si>
  <si>
    <t>Замена радиаторов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</si>
  <si>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</si>
  <si>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</si>
  <si>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</si>
  <si>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</si>
  <si>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</si>
  <si>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</si>
  <si>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</si>
  <si>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малого и среднего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</si>
  <si>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</si>
  <si>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</si>
  <si>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</si>
  <si>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</si>
  <si>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</si>
  <si>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</si>
  <si>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</si>
  <si>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</si>
  <si>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</si>
  <si>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</si>
  <si>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</si>
  <si>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</si>
  <si>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</si>
  <si>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</si>
  <si>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</si>
  <si>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</si>
  <si>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</si>
  <si>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</si>
  <si>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5R00000000</t>
  </si>
  <si>
    <t>Муниципальная программа "Развитие рынка наружной рекламы в Кировском муниципальном районе Ленинградской области"</t>
  </si>
  <si>
    <t>5R00100000</t>
  </si>
  <si>
    <t>Основное мероприятие "Развитие рынка наружной рекламы в Кировском муниципальном районе Ленинградской области"</t>
  </si>
  <si>
    <t>5R00100250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</si>
  <si>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</si>
  <si>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</si>
  <si>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</si>
  <si>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</si>
  <si>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6100180020</t>
  </si>
  <si>
    <t>Строительство выставочного павильона "Кукольный домик" в г. Шлиссельбурге, в том числе разработка проектно-сметной документации, проведение проектно-изыскательских работ, государственная экспертиза сметной стоимости объекта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</si>
  <si>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</si>
  <si>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</si>
  <si>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</si>
  <si>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</si>
  <si>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6100180630</t>
  </si>
  <si>
    <t>Реконструкция здания (в том числе проектирование) в целях размещения МФЦ в г.Кировске</t>
  </si>
  <si>
    <t>6100181110</t>
  </si>
  <si>
    <t>Строительство лыжной трассы дистанцией 5000м по адресу: г.Кировск</t>
  </si>
  <si>
    <t>61001S4051</t>
  </si>
  <si>
    <t>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</si>
  <si>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61001S4452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</si>
  <si>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</si>
  <si>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6100200000</t>
  </si>
  <si>
    <t>Основное мероприятие "Капитальный ремонт (ремонт) объектов муниципальной собственности"</t>
  </si>
  <si>
    <t>6100217100</t>
  </si>
  <si>
    <t>Мероприятия по капитальному ремонту (ремонту) прочих объектов</t>
  </si>
  <si>
    <t>6100217710</t>
  </si>
  <si>
    <t>Реновация организаций общего образования</t>
  </si>
  <si>
    <t>6100217850</t>
  </si>
  <si>
    <t>Мероприятия по разработке технических планов объекта</t>
  </si>
  <si>
    <t>6100217930</t>
  </si>
  <si>
    <t>Мероприятия по капитальному ремонту (ремонту) организаций физической культуры и массового спорта</t>
  </si>
  <si>
    <t>6100217940</t>
  </si>
  <si>
    <t>Мероприятия по капитальному ремонту (ремонту) дошкольных образовательных организаций</t>
  </si>
  <si>
    <t>6100217960</t>
  </si>
  <si>
    <t>Мероприятия по капитальному ремонту (ремонту) общеобразовательных организаций</t>
  </si>
  <si>
    <t>6100217970</t>
  </si>
  <si>
    <t>Мероприятия по капитальному ремонту (ремонту) организаций дополнительного образования</t>
  </si>
  <si>
    <t>61002S4061</t>
  </si>
  <si>
    <t>Реализация мероприятий по проведению капитального ремонта спортивных объектов (стадион г.Кировск, ул.Советская, д. 1)</t>
  </si>
  <si>
    <t>61002S4300</t>
  </si>
  <si>
    <t>6200000000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</si>
  <si>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</si>
  <si>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</si>
  <si>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</si>
  <si>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</si>
  <si>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</si>
  <si>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6200111040</t>
  </si>
  <si>
    <t>Выполнение работ по формированию земельных участков, занятых автомобильными дорогами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</si>
  <si>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</si>
  <si>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</si>
  <si>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</si>
  <si>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Ремонт автомобильных дорог общего пользования местного значения</t>
  </si>
  <si>
    <t>62001S4200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</si>
  <si>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</si>
  <si>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6200200000</t>
  </si>
  <si>
    <t>Основное мероприятие "Формирование комплексных решений об организации дорожного движения на территории Кировского муниципального района"</t>
  </si>
  <si>
    <t>6200211050</t>
  </si>
  <si>
    <t>Разработка комплексной схемы организации дорожного движения (КСОДД) и проектов организации дорожного движения (ПОДД)</t>
  </si>
  <si>
    <t>6200300000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</si>
  <si>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</si>
  <si>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6200380070</t>
  </si>
  <si>
    <t>Обустройство наружного искусственного освещения на подъезде к ж/д переезду на автомобильной дороге общего пользования местного значения "Подъезд к пос.ст.Сологубовка", включая проектирование</t>
  </si>
  <si>
    <t>6200400000</t>
  </si>
  <si>
    <t>Основное мероприятие "Обеспечение транспортного обслуживания населения Кировского муниципального района Ленинградской области"</t>
  </si>
  <si>
    <t>6200413530</t>
  </si>
  <si>
    <t>Мероприятия в сфере транспортного обслуживания населения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</si>
  <si>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</si>
  <si>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</si>
  <si>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</si>
  <si>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</si>
  <si>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</si>
  <si>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</si>
  <si>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</si>
  <si>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</si>
  <si>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</si>
  <si>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</si>
  <si>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</si>
  <si>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</si>
  <si>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</si>
  <si>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</si>
  <si>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6330171030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</si>
  <si>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</si>
  <si>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6340000000</t>
  </si>
  <si>
    <t>Подпрограмма "Устойчивое развитие сельских территорий Кировского района Ленинградской области"</t>
  </si>
  <si>
    <t>6340200000</t>
  </si>
  <si>
    <t>Основное мероприятие "Популяризация достижений в сельском хозяйстве"</t>
  </si>
  <si>
    <t>6340210780</t>
  </si>
  <si>
    <t>Популяризация достижений в сельском хозяйстве</t>
  </si>
  <si>
    <t>6340300000</t>
  </si>
  <si>
    <t>Основное мероприятие "Создание условий для вовлечения в оборот земель сельскохозяйственного назначения"</t>
  </si>
  <si>
    <t>63403S4680</t>
  </si>
  <si>
    <t>Проведение кадастровых работ по образованию земельных участков из состава земель сельскохозяйственного назначения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</si>
  <si>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</si>
  <si>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</si>
  <si>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</si>
  <si>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</si>
  <si>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</si>
  <si>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</si>
  <si>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</si>
  <si>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</si>
  <si>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</si>
  <si>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из бюджета муниципального района"</t>
  </si>
  <si>
    <t>6500190050</t>
  </si>
  <si>
    <t>Дотации на выравнивание бюджетной обеспеченности поселений из бюджета муниципального района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</si>
  <si>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</si>
  <si>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</si>
  <si>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</si>
  <si>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</si>
  <si>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</si>
  <si>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</si>
  <si>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</si>
  <si>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</si>
  <si>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</si>
  <si>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</si>
  <si>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6600400000</t>
  </si>
  <si>
    <t>Основное мероприятие "Развитие муниципальной системы оповещения"</t>
  </si>
  <si>
    <t>6600413150</t>
  </si>
  <si>
    <t>Развитие муниципальной системы оповещения Кировского муниципального района Ленинградской области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</si>
  <si>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</si>
  <si>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</si>
  <si>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</si>
  <si>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</si>
  <si>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6600800000</t>
  </si>
  <si>
    <t>Основное мероприятие "Создание резервов материальных средств для ликвидации чрезвычайных ситуаций"</t>
  </si>
  <si>
    <t>6600813160</t>
  </si>
  <si>
    <t>Создание резервов материальных средств для ликвидации чрезвычайных ситуаций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</si>
  <si>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</si>
  <si>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</si>
  <si>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</si>
  <si>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ЧС</t>
  </si>
  <si>
    <t>Наименование программы, подпрограммы, мероприятия</t>
  </si>
  <si>
    <t>Объем финансирования на 2021 год ( руб.)</t>
  </si>
  <si>
    <t>Исполнение( руб.)</t>
  </si>
  <si>
    <t>% исполнения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</si>
  <si>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</si>
  <si>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</si>
  <si>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</si>
  <si>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</si>
  <si>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Отчет о выполнении муниципальных программ Кировского муниципального района Ленинградской области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</si>
</sst>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/>
    <xf numFmtId="0" fontId="4" fillId="0" borderId="0" xfId="0" applyFont="1"/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0" fontId="5" fillId="0" borderId="12" xfId="0" applyNumberFormat="1" applyFont="1" applyFill="1" applyBorder="1" applyAlignment="1">
      <alignment vertical="center"/>
    </xf>
    <xf numFmtId="10" fontId="5" fillId="0" borderId="13" xfId="0" applyNumberFormat="1" applyFont="1" applyFill="1" applyBorder="1" applyAlignment="1">
      <alignment vertical="center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 applyProtection="1">
      <alignment horizontal="right"/>
    </xf>
    <xf numFmtId="164" fontId="6" fillId="0" borderId="4" xfId="0" applyNumberFormat="1" applyFont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164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left"/>
    </xf>
    <xf numFmtId="4" fontId="5" fillId="2" borderId="3" xfId="0" applyNumberFormat="1" applyFont="1" applyFill="1" applyBorder="1" applyAlignment="1" applyProtection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</xf>
    <xf numFmtId="10" fontId="5" fillId="0" borderId="15" xfId="0" applyNumberFormat="1" applyFont="1" applyBorder="1" applyAlignment="1" applyProtection="1">
      <alignment horizontal="right"/>
    </xf>
    <xf numFmtId="10" fontId="5" fillId="2" borderId="15" xfId="0" applyNumberFormat="1" applyFont="1" applyFill="1" applyBorder="1" applyAlignment="1" applyProtection="1">
      <alignment horizontal="right" vertical="center"/>
    </xf>
    <xf numFmtId="10" fontId="5" fillId="0" borderId="15" xfId="0" applyNumberFormat="1" applyFont="1" applyBorder="1" applyAlignment="1" applyProtection="1">
      <alignment horizontal="right" vertical="center"/>
    </xf>
    <xf numFmtId="10" fontId="6" fillId="0" borderId="12" xfId="0" applyNumberFormat="1" applyFont="1" applyBorder="1" applyAlignment="1" applyProtection="1">
      <alignment horizontal="right" vertical="center" wrapText="1"/>
    </xf>
    <xf numFmtId="10" fontId="6" fillId="0" borderId="15" xfId="0" applyNumberFormat="1" applyFont="1" applyBorder="1" applyAlignment="1" applyProtection="1">
      <alignment horizontal="right" vertical="center"/>
    </xf>
    <xf numFmtId="4" fontId="6" fillId="0" borderId="12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17"/>
  <sheetViews>
    <sheetView showGridLines="0" tabSelected="1" topLeftCell="A128" workbookViewId="0">
      <selection activeCell="C99" sqref="C99"/>
    </sheetView>
  </sheetViews>
  <sheetFormatPr defaultRowHeight="12.75" customHeight="1" outlineLevelRow="7" x14ac:dyDescent="0.25"/>
  <cols>
    <col min="1" max="1" width="13.109375" style="4" customWidth="1"/>
    <col min="2" max="2" width="62.88671875" style="4" customWidth="1"/>
    <col min="3" max="4" width="15.44140625" style="4" customWidth="1"/>
    <col min="5" max="5" width="11.21875" style="4" customWidth="1"/>
    <col min="6" max="6" width="13.109375" style="4" customWidth="1"/>
    <col min="7" max="9" width="9.109375" style="4" customWidth="1"/>
    <col min="10" max="16384" width="8.88671875" style="4"/>
  </cols>
  <sheetData>
    <row r="1" spans="1:9" ht="26.4" customHeight="1" x14ac:dyDescent="0.25">
      <c r="A1" s="45" t="s">
        <v>599</v>
      </c>
      <c r="B1" s="45"/>
      <c r="C1" s="45"/>
      <c r="D1" s="45"/>
      <c r="E1" s="45"/>
      <c r="F1" s="5"/>
      <c r="G1" s="5"/>
      <c r="H1" s="6"/>
      <c r="I1" s="6"/>
    </row>
    <row r="2" spans="1:9" ht="13.2" x14ac:dyDescent="0.25">
      <c r="A2" s="7"/>
      <c r="B2" s="7"/>
      <c r="C2" s="7"/>
      <c r="D2" s="7"/>
      <c r="E2" s="7"/>
      <c r="F2" s="7"/>
      <c r="G2" s="7"/>
      <c r="H2" s="3"/>
      <c r="I2" s="3"/>
    </row>
    <row r="3" spans="1:9" ht="32.4" x14ac:dyDescent="0.25">
      <c r="A3" s="1" t="s">
        <v>0</v>
      </c>
      <c r="B3" s="1" t="s">
        <v>591</v>
      </c>
      <c r="C3" s="1" t="s">
        <v>592</v>
      </c>
      <c r="D3" s="1" t="s">
        <v>593</v>
      </c>
      <c r="E3" s="2" t="s">
        <v>594</v>
      </c>
    </row>
    <row r="4" spans="1:9" ht="13.2" hidden="1" x14ac:dyDescent="0.25">
      <c r="A4" s="8" t="s">
        <v>1</v>
      </c>
      <c r="B4" s="9"/>
      <c r="C4" s="10">
        <v>3188961415.1500001</v>
      </c>
      <c r="D4" s="10">
        <v>3008501589.79</v>
      </c>
      <c r="E4" s="39">
        <f>D4/C4</f>
        <v>0.94341109788827227</v>
      </c>
    </row>
    <row r="5" spans="1:9" ht="22.8" x14ac:dyDescent="0.25">
      <c r="A5" s="31" t="s">
        <v>2</v>
      </c>
      <c r="B5" s="32" t="s">
        <v>3</v>
      </c>
      <c r="C5" s="33">
        <f>2433150415.48+0.01</f>
        <v>2433150415.4900002</v>
      </c>
      <c r="D5" s="33">
        <v>2310228876.9299998</v>
      </c>
      <c r="E5" s="40">
        <f t="shared" ref="E5:E11" si="0">D5/C5</f>
        <v>0.94948050158450814</v>
      </c>
    </row>
    <row r="6" spans="1:9" ht="22.8" outlineLevel="1" x14ac:dyDescent="0.25">
      <c r="A6" s="31" t="s">
        <v>4</v>
      </c>
      <c r="B6" s="32" t="s">
        <v>5</v>
      </c>
      <c r="C6" s="33">
        <v>230546660.69999999</v>
      </c>
      <c r="D6" s="33">
        <v>221751805.66</v>
      </c>
      <c r="E6" s="40">
        <f t="shared" si="0"/>
        <v>0.96185216904336623</v>
      </c>
    </row>
    <row r="7" spans="1:9" ht="13.2" outlineLevel="1" x14ac:dyDescent="0.25">
      <c r="A7" s="14"/>
      <c r="B7" s="15" t="s">
        <v>595</v>
      </c>
      <c r="C7" s="16"/>
      <c r="D7" s="17"/>
      <c r="E7" s="18"/>
    </row>
    <row r="8" spans="1:9" ht="13.2" outlineLevel="1" x14ac:dyDescent="0.25">
      <c r="A8" s="19"/>
      <c r="B8" s="20" t="s">
        <v>596</v>
      </c>
      <c r="C8" s="21"/>
      <c r="D8" s="22"/>
      <c r="E8" s="23"/>
    </row>
    <row r="9" spans="1:9" ht="13.2" outlineLevel="1" x14ac:dyDescent="0.25">
      <c r="A9" s="19"/>
      <c r="B9" s="20" t="s">
        <v>597</v>
      </c>
      <c r="C9" s="21">
        <f>C20+8584025</f>
        <v>24617125</v>
      </c>
      <c r="D9" s="21">
        <f>D20+8584025</f>
        <v>23846578.119999997</v>
      </c>
      <c r="E9" s="23">
        <f>D9/C9</f>
        <v>0.96869874609646733</v>
      </c>
    </row>
    <row r="10" spans="1:9" ht="13.2" outlineLevel="1" x14ac:dyDescent="0.25">
      <c r="A10" s="14"/>
      <c r="B10" s="15" t="s">
        <v>598</v>
      </c>
      <c r="C10" s="16">
        <f>C6-C9-C8</f>
        <v>205929535.69999999</v>
      </c>
      <c r="D10" s="16">
        <f>D6-D9-D8</f>
        <v>197905227.53999999</v>
      </c>
      <c r="E10" s="24">
        <f>D10/C10</f>
        <v>0.96103371897225132</v>
      </c>
    </row>
    <row r="11" spans="1:9" ht="22.8" outlineLevel="2" x14ac:dyDescent="0.25">
      <c r="A11" s="11" t="s">
        <v>6</v>
      </c>
      <c r="B11" s="12" t="s">
        <v>7</v>
      </c>
      <c r="C11" s="13">
        <v>204767005.69999999</v>
      </c>
      <c r="D11" s="13">
        <v>196742938.53999999</v>
      </c>
      <c r="E11" s="41">
        <f t="shared" si="0"/>
        <v>0.96081367145761809</v>
      </c>
    </row>
    <row r="12" spans="1:9" ht="13.2" outlineLevel="7" x14ac:dyDescent="0.25">
      <c r="A12" s="38" t="s">
        <v>8</v>
      </c>
      <c r="B12" s="25" t="s">
        <v>9</v>
      </c>
      <c r="C12" s="26">
        <v>68062991.390000001</v>
      </c>
      <c r="D12" s="26">
        <v>60094696.759999998</v>
      </c>
      <c r="E12" s="42">
        <f>D12/C12</f>
        <v>0.88292764588700212</v>
      </c>
    </row>
    <row r="13" spans="1:9" ht="13.2" outlineLevel="7" x14ac:dyDescent="0.25">
      <c r="A13" s="38" t="s">
        <v>10</v>
      </c>
      <c r="B13" s="25" t="s">
        <v>11</v>
      </c>
      <c r="C13" s="26">
        <v>136704014.31</v>
      </c>
      <c r="D13" s="26">
        <v>136648241.78</v>
      </c>
      <c r="E13" s="42">
        <f>D13/C13</f>
        <v>0.99959201980803924</v>
      </c>
    </row>
    <row r="14" spans="1:9" ht="22.8" outlineLevel="2" x14ac:dyDescent="0.25">
      <c r="A14" s="11" t="s">
        <v>12</v>
      </c>
      <c r="B14" s="12" t="s">
        <v>13</v>
      </c>
      <c r="C14" s="13">
        <v>9717555</v>
      </c>
      <c r="D14" s="13">
        <v>9717555</v>
      </c>
      <c r="E14" s="41">
        <f t="shared" ref="E14" si="1">D14/C14</f>
        <v>1</v>
      </c>
    </row>
    <row r="15" spans="1:9" ht="24" outlineLevel="7" x14ac:dyDescent="0.25">
      <c r="A15" s="38" t="s">
        <v>14</v>
      </c>
      <c r="B15" s="25" t="s">
        <v>15</v>
      </c>
      <c r="C15" s="26">
        <v>180000</v>
      </c>
      <c r="D15" s="26">
        <v>180000</v>
      </c>
      <c r="E15" s="42">
        <f>D15/C15</f>
        <v>1</v>
      </c>
    </row>
    <row r="16" spans="1:9" ht="36" outlineLevel="7" x14ac:dyDescent="0.25">
      <c r="A16" s="38" t="s">
        <v>16</v>
      </c>
      <c r="B16" s="25" t="s">
        <v>17</v>
      </c>
      <c r="C16" s="26">
        <v>9537555</v>
      </c>
      <c r="D16" s="26">
        <v>9537555</v>
      </c>
      <c r="E16" s="42">
        <f>D16/C16</f>
        <v>1</v>
      </c>
    </row>
    <row r="17" spans="1:5" ht="13.2" outlineLevel="2" x14ac:dyDescent="0.25">
      <c r="A17" s="11" t="s">
        <v>18</v>
      </c>
      <c r="B17" s="12" t="s">
        <v>19</v>
      </c>
      <c r="C17" s="13">
        <v>29000</v>
      </c>
      <c r="D17" s="13">
        <v>28759</v>
      </c>
      <c r="E17" s="41">
        <f t="shared" ref="E17:E26" si="2">D17/C17</f>
        <v>0.99168965517241381</v>
      </c>
    </row>
    <row r="18" spans="1:5" ht="13.2" outlineLevel="7" x14ac:dyDescent="0.25">
      <c r="A18" s="38" t="s">
        <v>20</v>
      </c>
      <c r="B18" s="25" t="s">
        <v>21</v>
      </c>
      <c r="C18" s="26">
        <v>29000</v>
      </c>
      <c r="D18" s="26">
        <v>28759</v>
      </c>
      <c r="E18" s="43">
        <f t="shared" si="2"/>
        <v>0.99168965517241381</v>
      </c>
    </row>
    <row r="19" spans="1:5" ht="22.8" outlineLevel="2" x14ac:dyDescent="0.25">
      <c r="A19" s="11" t="s">
        <v>22</v>
      </c>
      <c r="B19" s="12" t="s">
        <v>23</v>
      </c>
      <c r="C19" s="13">
        <v>16033100</v>
      </c>
      <c r="D19" s="13">
        <v>15262553.119999999</v>
      </c>
      <c r="E19" s="41">
        <f t="shared" si="2"/>
        <v>0.95194024362100904</v>
      </c>
    </row>
    <row r="20" spans="1:5" ht="36" outlineLevel="7" x14ac:dyDescent="0.25">
      <c r="A20" s="38" t="s">
        <v>24</v>
      </c>
      <c r="B20" s="25" t="s">
        <v>25</v>
      </c>
      <c r="C20" s="26">
        <v>16033100</v>
      </c>
      <c r="D20" s="26">
        <v>15262553.119999999</v>
      </c>
      <c r="E20" s="43">
        <f t="shared" si="2"/>
        <v>0.95194024362100904</v>
      </c>
    </row>
    <row r="21" spans="1:5" ht="34.200000000000003" outlineLevel="1" x14ac:dyDescent="0.25">
      <c r="A21" s="31" t="s">
        <v>26</v>
      </c>
      <c r="B21" s="32" t="s">
        <v>27</v>
      </c>
      <c r="C21" s="33">
        <f>186140204.54+0.01</f>
        <v>186140204.54999998</v>
      </c>
      <c r="D21" s="33">
        <v>176468855.18000001</v>
      </c>
      <c r="E21" s="40">
        <f t="shared" si="2"/>
        <v>0.94804266282300065</v>
      </c>
    </row>
    <row r="22" spans="1:5" ht="13.2" outlineLevel="1" x14ac:dyDescent="0.25">
      <c r="A22" s="14"/>
      <c r="B22" s="15" t="s">
        <v>595</v>
      </c>
      <c r="C22" s="16"/>
      <c r="D22" s="16"/>
      <c r="E22" s="18"/>
    </row>
    <row r="23" spans="1:5" ht="13.2" outlineLevel="1" x14ac:dyDescent="0.25">
      <c r="A23" s="19"/>
      <c r="B23" s="20" t="s">
        <v>596</v>
      </c>
      <c r="C23" s="27">
        <v>1043064.26</v>
      </c>
      <c r="D23" s="27">
        <v>1043064.25</v>
      </c>
      <c r="E23" s="23">
        <f>D23/C23</f>
        <v>0.99999999041286292</v>
      </c>
    </row>
    <row r="24" spans="1:5" ht="13.2" outlineLevel="1" x14ac:dyDescent="0.25">
      <c r="A24" s="19"/>
      <c r="B24" s="20" t="s">
        <v>597</v>
      </c>
      <c r="C24" s="28">
        <v>8115748.0099999998</v>
      </c>
      <c r="D24" s="28">
        <v>8115748.0099999998</v>
      </c>
      <c r="E24" s="23">
        <f>D24/C24</f>
        <v>1</v>
      </c>
    </row>
    <row r="25" spans="1:5" ht="13.2" outlineLevel="1" x14ac:dyDescent="0.25">
      <c r="A25" s="14"/>
      <c r="B25" s="15" t="s">
        <v>598</v>
      </c>
      <c r="C25" s="16">
        <f>C21-C24-C23</f>
        <v>176981392.28</v>
      </c>
      <c r="D25" s="16">
        <f>D21-D24-D23</f>
        <v>167310042.92000002</v>
      </c>
      <c r="E25" s="24">
        <f>D25/C25</f>
        <v>0.94535386327677284</v>
      </c>
    </row>
    <row r="26" spans="1:5" ht="22.8" outlineLevel="2" x14ac:dyDescent="0.25">
      <c r="A26" s="11" t="s">
        <v>28</v>
      </c>
      <c r="B26" s="12" t="s">
        <v>29</v>
      </c>
      <c r="C26" s="13">
        <v>175222413.12</v>
      </c>
      <c r="D26" s="13">
        <v>165551217.77000001</v>
      </c>
      <c r="E26" s="41">
        <f t="shared" si="2"/>
        <v>0.94480617417717716</v>
      </c>
    </row>
    <row r="27" spans="1:5" ht="13.2" outlineLevel="7" x14ac:dyDescent="0.25">
      <c r="A27" s="38" t="s">
        <v>30</v>
      </c>
      <c r="B27" s="25" t="s">
        <v>9</v>
      </c>
      <c r="C27" s="26">
        <v>87785443.959999993</v>
      </c>
      <c r="D27" s="26">
        <v>78190481.900000006</v>
      </c>
      <c r="E27" s="42">
        <f>D27/C27</f>
        <v>0.89069985151100917</v>
      </c>
    </row>
    <row r="28" spans="1:5" ht="13.2" outlineLevel="7" x14ac:dyDescent="0.25">
      <c r="A28" s="38" t="s">
        <v>31</v>
      </c>
      <c r="B28" s="25" t="s">
        <v>11</v>
      </c>
      <c r="C28" s="26">
        <v>76940914.25</v>
      </c>
      <c r="D28" s="26">
        <v>76940914.25</v>
      </c>
      <c r="E28" s="42">
        <f>D28/C28</f>
        <v>1</v>
      </c>
    </row>
    <row r="29" spans="1:5" ht="13.2" outlineLevel="7" x14ac:dyDescent="0.25">
      <c r="A29" s="38" t="s">
        <v>32</v>
      </c>
      <c r="B29" s="25" t="s">
        <v>33</v>
      </c>
      <c r="C29" s="26">
        <v>10496054.91</v>
      </c>
      <c r="D29" s="26">
        <v>10419821.619999999</v>
      </c>
      <c r="E29" s="42">
        <f>D29/C29</f>
        <v>0.99273695777569049</v>
      </c>
    </row>
    <row r="30" spans="1:5" ht="13.2" outlineLevel="2" x14ac:dyDescent="0.25">
      <c r="A30" s="11" t="s">
        <v>34</v>
      </c>
      <c r="B30" s="12" t="s">
        <v>35</v>
      </c>
      <c r="C30" s="13">
        <v>8700000</v>
      </c>
      <c r="D30" s="13">
        <v>8700000</v>
      </c>
      <c r="E30" s="41">
        <f t="shared" ref="E30:E32" si="3">D30/C30</f>
        <v>1</v>
      </c>
    </row>
    <row r="31" spans="1:5" ht="24" outlineLevel="7" x14ac:dyDescent="0.25">
      <c r="A31" s="38" t="s">
        <v>36</v>
      </c>
      <c r="B31" s="25" t="s">
        <v>37</v>
      </c>
      <c r="C31" s="26">
        <v>8700000</v>
      </c>
      <c r="D31" s="26">
        <v>8700000</v>
      </c>
      <c r="E31" s="43">
        <f t="shared" si="3"/>
        <v>1</v>
      </c>
    </row>
    <row r="32" spans="1:5" ht="13.2" outlineLevel="2" x14ac:dyDescent="0.25">
      <c r="A32" s="11" t="s">
        <v>38</v>
      </c>
      <c r="B32" s="12" t="s">
        <v>39</v>
      </c>
      <c r="C32" s="13">
        <v>488000</v>
      </c>
      <c r="D32" s="13">
        <v>487846</v>
      </c>
      <c r="E32" s="41">
        <f t="shared" si="3"/>
        <v>0.99968442622950815</v>
      </c>
    </row>
    <row r="33" spans="1:5" ht="13.2" outlineLevel="7" x14ac:dyDescent="0.25">
      <c r="A33" s="38" t="s">
        <v>40</v>
      </c>
      <c r="B33" s="25" t="s">
        <v>41</v>
      </c>
      <c r="C33" s="26">
        <v>258000</v>
      </c>
      <c r="D33" s="26">
        <v>257846</v>
      </c>
      <c r="E33" s="42">
        <f>D33/C33</f>
        <v>0.99940310077519379</v>
      </c>
    </row>
    <row r="34" spans="1:5" ht="36" outlineLevel="7" x14ac:dyDescent="0.25">
      <c r="A34" s="38" t="s">
        <v>42</v>
      </c>
      <c r="B34" s="25" t="s">
        <v>43</v>
      </c>
      <c r="C34" s="26">
        <v>230000</v>
      </c>
      <c r="D34" s="26">
        <v>230000</v>
      </c>
      <c r="E34" s="42">
        <f>D34/C34</f>
        <v>1</v>
      </c>
    </row>
    <row r="35" spans="1:5" ht="13.2" outlineLevel="2" x14ac:dyDescent="0.25">
      <c r="A35" s="11" t="s">
        <v>44</v>
      </c>
      <c r="B35" s="12" t="s">
        <v>45</v>
      </c>
      <c r="C35" s="13">
        <f>C36</f>
        <v>1729791.43</v>
      </c>
      <c r="D35" s="13">
        <v>1729791.41</v>
      </c>
      <c r="E35" s="41">
        <f t="shared" ref="E35:E42" si="4">D35/C35</f>
        <v>0.99999998843791238</v>
      </c>
    </row>
    <row r="36" spans="1:5" ht="36" outlineLevel="7" x14ac:dyDescent="0.25">
      <c r="A36" s="38" t="s">
        <v>46</v>
      </c>
      <c r="B36" s="25" t="s">
        <v>47</v>
      </c>
      <c r="C36" s="26">
        <f>1729791.42+0.01</f>
        <v>1729791.43</v>
      </c>
      <c r="D36" s="26">
        <v>1729791.41</v>
      </c>
      <c r="E36" s="43">
        <f t="shared" si="4"/>
        <v>0.99999998843791238</v>
      </c>
    </row>
    <row r="37" spans="1:5" ht="22.8" outlineLevel="1" x14ac:dyDescent="0.25">
      <c r="A37" s="31" t="s">
        <v>48</v>
      </c>
      <c r="B37" s="32" t="s">
        <v>49</v>
      </c>
      <c r="C37" s="33">
        <v>133704539.13</v>
      </c>
      <c r="D37" s="33">
        <v>132699125.11</v>
      </c>
      <c r="E37" s="40">
        <f t="shared" si="4"/>
        <v>0.99248032993836932</v>
      </c>
    </row>
    <row r="38" spans="1:5" ht="13.2" outlineLevel="1" x14ac:dyDescent="0.25">
      <c r="A38" s="14"/>
      <c r="B38" s="15" t="s">
        <v>595</v>
      </c>
      <c r="C38" s="16"/>
      <c r="D38" s="16"/>
      <c r="E38" s="18"/>
    </row>
    <row r="39" spans="1:5" ht="13.2" outlineLevel="1" x14ac:dyDescent="0.25">
      <c r="A39" s="19"/>
      <c r="B39" s="20" t="s">
        <v>596</v>
      </c>
      <c r="C39" s="21">
        <v>0</v>
      </c>
      <c r="D39" s="21">
        <v>0</v>
      </c>
      <c r="E39" s="23"/>
    </row>
    <row r="40" spans="1:5" ht="13.2" outlineLevel="1" x14ac:dyDescent="0.25">
      <c r="A40" s="19"/>
      <c r="B40" s="20" t="s">
        <v>597</v>
      </c>
      <c r="C40" s="21">
        <v>420000</v>
      </c>
      <c r="D40" s="21">
        <v>420000</v>
      </c>
      <c r="E40" s="23">
        <f>D40/C40</f>
        <v>1</v>
      </c>
    </row>
    <row r="41" spans="1:5" ht="13.2" outlineLevel="1" x14ac:dyDescent="0.25">
      <c r="A41" s="14"/>
      <c r="B41" s="15" t="s">
        <v>598</v>
      </c>
      <c r="C41" s="16">
        <f>C37-C40-C39</f>
        <v>133284539.13</v>
      </c>
      <c r="D41" s="16">
        <f>D37-D40</f>
        <v>132279125.11</v>
      </c>
      <c r="E41" s="24">
        <f>D41/C41</f>
        <v>0.99245663430610387</v>
      </c>
    </row>
    <row r="42" spans="1:5" ht="22.8" outlineLevel="2" x14ac:dyDescent="0.25">
      <c r="A42" s="11" t="s">
        <v>50</v>
      </c>
      <c r="B42" s="12" t="s">
        <v>51</v>
      </c>
      <c r="C42" s="13">
        <v>132425872.45999999</v>
      </c>
      <c r="D42" s="13">
        <v>131585359.83</v>
      </c>
      <c r="E42" s="41">
        <f t="shared" si="4"/>
        <v>0.993652957580069</v>
      </c>
    </row>
    <row r="43" spans="1:5" ht="13.2" outlineLevel="7" x14ac:dyDescent="0.25">
      <c r="A43" s="38" t="s">
        <v>52</v>
      </c>
      <c r="B43" s="25" t="s">
        <v>9</v>
      </c>
      <c r="C43" s="26">
        <v>6712345.4400000004</v>
      </c>
      <c r="D43" s="26">
        <v>6613374.0499999998</v>
      </c>
      <c r="E43" s="42">
        <f>D43/C43</f>
        <v>0.98525531933886878</v>
      </c>
    </row>
    <row r="44" spans="1:5" ht="13.2" outlineLevel="7" x14ac:dyDescent="0.25">
      <c r="A44" s="38" t="s">
        <v>53</v>
      </c>
      <c r="B44" s="25" t="s">
        <v>11</v>
      </c>
      <c r="C44" s="26">
        <v>93269537.019999996</v>
      </c>
      <c r="D44" s="26">
        <v>93217021.420000002</v>
      </c>
      <c r="E44" s="42">
        <f>D44/C44</f>
        <v>0.99943694799311877</v>
      </c>
    </row>
    <row r="45" spans="1:5" ht="24" outlineLevel="7" x14ac:dyDescent="0.25">
      <c r="A45" s="38" t="s">
        <v>54</v>
      </c>
      <c r="B45" s="25" t="s">
        <v>55</v>
      </c>
      <c r="C45" s="26">
        <v>32443990</v>
      </c>
      <c r="D45" s="26">
        <v>31754964.359999999</v>
      </c>
      <c r="E45" s="42">
        <f>D45/C45</f>
        <v>0.97876261088725525</v>
      </c>
    </row>
    <row r="46" spans="1:5" ht="22.8" outlineLevel="2" x14ac:dyDescent="0.25">
      <c r="A46" s="11" t="s">
        <v>56</v>
      </c>
      <c r="B46" s="12" t="s">
        <v>57</v>
      </c>
      <c r="C46" s="13">
        <v>612000</v>
      </c>
      <c r="D46" s="13">
        <v>467602.5</v>
      </c>
      <c r="E46" s="41">
        <f t="shared" ref="E46" si="5">D46/C46</f>
        <v>0.76405637254901959</v>
      </c>
    </row>
    <row r="47" spans="1:5" ht="13.2" outlineLevel="7" x14ac:dyDescent="0.25">
      <c r="A47" s="38" t="s">
        <v>58</v>
      </c>
      <c r="B47" s="25" t="s">
        <v>59</v>
      </c>
      <c r="C47" s="26">
        <v>312000</v>
      </c>
      <c r="D47" s="26">
        <v>167602.5</v>
      </c>
      <c r="E47" s="42">
        <f>D47/C47</f>
        <v>0.53718750000000004</v>
      </c>
    </row>
    <row r="48" spans="1:5" ht="36" outlineLevel="7" x14ac:dyDescent="0.25">
      <c r="A48" s="38" t="s">
        <v>60</v>
      </c>
      <c r="B48" s="25" t="s">
        <v>61</v>
      </c>
      <c r="C48" s="26">
        <v>300000</v>
      </c>
      <c r="D48" s="26">
        <v>300000</v>
      </c>
      <c r="E48" s="42">
        <f>D48/C48</f>
        <v>1</v>
      </c>
    </row>
    <row r="49" spans="1:5" ht="13.2" outlineLevel="2" x14ac:dyDescent="0.25">
      <c r="A49" s="11" t="s">
        <v>62</v>
      </c>
      <c r="B49" s="12" t="s">
        <v>63</v>
      </c>
      <c r="C49" s="13">
        <v>500000</v>
      </c>
      <c r="D49" s="13">
        <v>479496.11</v>
      </c>
      <c r="E49" s="41">
        <f t="shared" ref="E49:E67" si="6">D49/C49</f>
        <v>0.95899221999999995</v>
      </c>
    </row>
    <row r="50" spans="1:5" ht="13.2" outlineLevel="7" x14ac:dyDescent="0.25">
      <c r="A50" s="38" t="s">
        <v>64</v>
      </c>
      <c r="B50" s="25" t="s">
        <v>65</v>
      </c>
      <c r="C50" s="26">
        <v>500000</v>
      </c>
      <c r="D50" s="26">
        <v>479496.11</v>
      </c>
      <c r="E50" s="43">
        <f t="shared" si="6"/>
        <v>0.95899221999999995</v>
      </c>
    </row>
    <row r="51" spans="1:5" ht="13.2" outlineLevel="2" x14ac:dyDescent="0.25">
      <c r="A51" s="11" t="s">
        <v>66</v>
      </c>
      <c r="B51" s="12" t="s">
        <v>67</v>
      </c>
      <c r="C51" s="13">
        <v>166666.67000000001</v>
      </c>
      <c r="D51" s="13">
        <v>166666.67000000001</v>
      </c>
      <c r="E51" s="41">
        <f t="shared" si="6"/>
        <v>1</v>
      </c>
    </row>
    <row r="52" spans="1:5" ht="13.2" outlineLevel="7" x14ac:dyDescent="0.25">
      <c r="A52" s="38" t="s">
        <v>68</v>
      </c>
      <c r="B52" s="25" t="s">
        <v>69</v>
      </c>
      <c r="C52" s="26">
        <v>166666.67000000001</v>
      </c>
      <c r="D52" s="26">
        <v>166666.67000000001</v>
      </c>
      <c r="E52" s="43">
        <f t="shared" si="6"/>
        <v>1</v>
      </c>
    </row>
    <row r="53" spans="1:5" ht="13.2" outlineLevel="1" x14ac:dyDescent="0.25">
      <c r="A53" s="31" t="s">
        <v>70</v>
      </c>
      <c r="B53" s="32" t="s">
        <v>71</v>
      </c>
      <c r="C53" s="33">
        <v>1522763324</v>
      </c>
      <c r="D53" s="33">
        <v>1519920776.05</v>
      </c>
      <c r="E53" s="40">
        <f t="shared" si="6"/>
        <v>0.99813329628761138</v>
      </c>
    </row>
    <row r="54" spans="1:5" ht="13.2" outlineLevel="1" x14ac:dyDescent="0.25">
      <c r="A54" s="14"/>
      <c r="B54" s="15" t="s">
        <v>595</v>
      </c>
      <c r="C54" s="16"/>
      <c r="D54" s="16"/>
      <c r="E54" s="18"/>
    </row>
    <row r="55" spans="1:5" ht="13.2" outlineLevel="1" x14ac:dyDescent="0.25">
      <c r="A55" s="19"/>
      <c r="B55" s="20" t="s">
        <v>596</v>
      </c>
      <c r="C55" s="21">
        <f>C59</f>
        <v>27498240</v>
      </c>
      <c r="D55" s="21">
        <f>D59</f>
        <v>26786396</v>
      </c>
      <c r="E55" s="23">
        <f>D55/C55</f>
        <v>0.97411310687520369</v>
      </c>
    </row>
    <row r="56" spans="1:5" ht="13.2" outlineLevel="1" x14ac:dyDescent="0.25">
      <c r="A56" s="19"/>
      <c r="B56" s="20" t="s">
        <v>597</v>
      </c>
      <c r="C56" s="21">
        <f>C60+C61+432000</f>
        <v>1491258100</v>
      </c>
      <c r="D56" s="21">
        <f>D60+D61+432000</f>
        <v>1489280796.0799999</v>
      </c>
      <c r="E56" s="23">
        <f>D56/C56</f>
        <v>0.99867406995475827</v>
      </c>
    </row>
    <row r="57" spans="1:5" ht="13.2" outlineLevel="1" x14ac:dyDescent="0.25">
      <c r="A57" s="14"/>
      <c r="B57" s="15" t="s">
        <v>598</v>
      </c>
      <c r="C57" s="16">
        <f>C53-C56-C55</f>
        <v>4006984</v>
      </c>
      <c r="D57" s="16">
        <f>D53-D56-D55</f>
        <v>3853583.9700000286</v>
      </c>
      <c r="E57" s="24">
        <f>D57/C57</f>
        <v>0.96171683490626081</v>
      </c>
    </row>
    <row r="58" spans="1:5" ht="22.8" outlineLevel="2" x14ac:dyDescent="0.25">
      <c r="A58" s="11" t="s">
        <v>72</v>
      </c>
      <c r="B58" s="12" t="s">
        <v>73</v>
      </c>
      <c r="C58" s="13">
        <v>1518324340</v>
      </c>
      <c r="D58" s="13">
        <v>1515635192.0799999</v>
      </c>
      <c r="E58" s="41">
        <f t="shared" si="6"/>
        <v>0.99822887123050397</v>
      </c>
    </row>
    <row r="59" spans="1:5" ht="24" outlineLevel="7" x14ac:dyDescent="0.25">
      <c r="A59" s="38" t="s">
        <v>74</v>
      </c>
      <c r="B59" s="25" t="s">
        <v>75</v>
      </c>
      <c r="C59" s="26">
        <v>27498240</v>
      </c>
      <c r="D59" s="26">
        <v>26786396</v>
      </c>
      <c r="E59" s="42">
        <f t="shared" si="6"/>
        <v>0.97411310687520369</v>
      </c>
    </row>
    <row r="60" spans="1:5" ht="72" outlineLevel="7" x14ac:dyDescent="0.25">
      <c r="A60" s="38" t="s">
        <v>76</v>
      </c>
      <c r="B60" s="29" t="s">
        <v>77</v>
      </c>
      <c r="C60" s="26">
        <v>834587200</v>
      </c>
      <c r="D60" s="26">
        <v>833121279.20000005</v>
      </c>
      <c r="E60" s="42">
        <f t="shared" si="6"/>
        <v>0.99824353788315956</v>
      </c>
    </row>
    <row r="61" spans="1:5" ht="84" outlineLevel="7" x14ac:dyDescent="0.25">
      <c r="A61" s="38" t="s">
        <v>78</v>
      </c>
      <c r="B61" s="29" t="s">
        <v>79</v>
      </c>
      <c r="C61" s="26">
        <v>656238900</v>
      </c>
      <c r="D61" s="26">
        <v>655727516.88</v>
      </c>
      <c r="E61" s="42">
        <f t="shared" si="6"/>
        <v>0.9992207363507406</v>
      </c>
    </row>
    <row r="62" spans="1:5" ht="13.2" outlineLevel="2" x14ac:dyDescent="0.25">
      <c r="A62" s="11" t="s">
        <v>80</v>
      </c>
      <c r="B62" s="12" t="s">
        <v>81</v>
      </c>
      <c r="C62" s="13">
        <v>4318984</v>
      </c>
      <c r="D62" s="13">
        <v>4231712.37</v>
      </c>
      <c r="E62" s="41">
        <f t="shared" ref="E62" si="7">D62/C62</f>
        <v>0.97979348152250623</v>
      </c>
    </row>
    <row r="63" spans="1:5" ht="24" outlineLevel="7" x14ac:dyDescent="0.25">
      <c r="A63" s="38" t="s">
        <v>82</v>
      </c>
      <c r="B63" s="25" t="s">
        <v>83</v>
      </c>
      <c r="C63" s="26">
        <v>388984</v>
      </c>
      <c r="D63" s="26">
        <v>317241.62</v>
      </c>
      <c r="E63" s="42">
        <f t="shared" si="6"/>
        <v>0.81556470189005204</v>
      </c>
    </row>
    <row r="64" spans="1:5" ht="13.2" outlineLevel="7" x14ac:dyDescent="0.25">
      <c r="A64" s="38" t="s">
        <v>84</v>
      </c>
      <c r="B64" s="25" t="s">
        <v>85</v>
      </c>
      <c r="C64" s="26">
        <v>120000</v>
      </c>
      <c r="D64" s="26">
        <v>120000</v>
      </c>
      <c r="E64" s="42">
        <f t="shared" si="6"/>
        <v>1</v>
      </c>
    </row>
    <row r="65" spans="1:5" ht="13.2" outlineLevel="7" x14ac:dyDescent="0.25">
      <c r="A65" s="38" t="s">
        <v>86</v>
      </c>
      <c r="B65" s="25" t="s">
        <v>87</v>
      </c>
      <c r="C65" s="26">
        <v>325000</v>
      </c>
      <c r="D65" s="26">
        <v>317600</v>
      </c>
      <c r="E65" s="42">
        <f t="shared" si="6"/>
        <v>0.97723076923076924</v>
      </c>
    </row>
    <row r="66" spans="1:5" ht="24" outlineLevel="7" x14ac:dyDescent="0.25">
      <c r="A66" s="38" t="s">
        <v>88</v>
      </c>
      <c r="B66" s="25" t="s">
        <v>89</v>
      </c>
      <c r="C66" s="26">
        <v>3005000</v>
      </c>
      <c r="D66" s="26">
        <v>2996870.75</v>
      </c>
      <c r="E66" s="42">
        <f t="shared" si="6"/>
        <v>0.99729475873544093</v>
      </c>
    </row>
    <row r="67" spans="1:5" ht="24" outlineLevel="7" x14ac:dyDescent="0.25">
      <c r="A67" s="38" t="s">
        <v>90</v>
      </c>
      <c r="B67" s="25" t="s">
        <v>83</v>
      </c>
      <c r="C67" s="26">
        <v>480000</v>
      </c>
      <c r="D67" s="26">
        <v>480000</v>
      </c>
      <c r="E67" s="42">
        <f t="shared" si="6"/>
        <v>1</v>
      </c>
    </row>
    <row r="68" spans="1:5" ht="13.2" outlineLevel="2" x14ac:dyDescent="0.25">
      <c r="A68" s="11" t="s">
        <v>91</v>
      </c>
      <c r="B68" s="12" t="s">
        <v>92</v>
      </c>
      <c r="C68" s="13">
        <v>120000</v>
      </c>
      <c r="D68" s="13">
        <v>53871.6</v>
      </c>
      <c r="E68" s="41">
        <f t="shared" ref="E68:E81" si="8">D68/C68</f>
        <v>0.44893</v>
      </c>
    </row>
    <row r="69" spans="1:5" ht="13.2" outlineLevel="7" x14ac:dyDescent="0.25">
      <c r="A69" s="38" t="s">
        <v>93</v>
      </c>
      <c r="B69" s="25" t="s">
        <v>94</v>
      </c>
      <c r="C69" s="26">
        <v>120000</v>
      </c>
      <c r="D69" s="26">
        <v>53871.6</v>
      </c>
      <c r="E69" s="43">
        <f t="shared" si="8"/>
        <v>0.44893</v>
      </c>
    </row>
    <row r="70" spans="1:5" ht="13.2" outlineLevel="1" x14ac:dyDescent="0.25">
      <c r="A70" s="31" t="s">
        <v>95</v>
      </c>
      <c r="B70" s="32" t="s">
        <v>96</v>
      </c>
      <c r="C70" s="33">
        <v>5684902.1299999999</v>
      </c>
      <c r="D70" s="33">
        <v>5477864.9400000004</v>
      </c>
      <c r="E70" s="40">
        <f t="shared" si="8"/>
        <v>0.9635812217579901</v>
      </c>
    </row>
    <row r="71" spans="1:5" ht="13.2" outlineLevel="1" x14ac:dyDescent="0.25">
      <c r="A71" s="14"/>
      <c r="B71" s="15" t="s">
        <v>595</v>
      </c>
      <c r="C71" s="16"/>
      <c r="D71" s="16"/>
      <c r="E71" s="18"/>
    </row>
    <row r="72" spans="1:5" ht="13.2" outlineLevel="1" x14ac:dyDescent="0.25">
      <c r="A72" s="19"/>
      <c r="B72" s="20" t="s">
        <v>596</v>
      </c>
      <c r="C72" s="21">
        <v>2513844.52</v>
      </c>
      <c r="D72" s="21">
        <v>2513844.52</v>
      </c>
      <c r="E72" s="23">
        <f>D72/C72</f>
        <v>1</v>
      </c>
    </row>
    <row r="73" spans="1:5" ht="13.2" outlineLevel="1" x14ac:dyDescent="0.25">
      <c r="A73" s="19"/>
      <c r="B73" s="20" t="s">
        <v>597</v>
      </c>
      <c r="C73" s="21">
        <v>1691857.39</v>
      </c>
      <c r="D73" s="21">
        <f>C73</f>
        <v>1691857.39</v>
      </c>
      <c r="E73" s="23">
        <f>D73/C73</f>
        <v>1</v>
      </c>
    </row>
    <row r="74" spans="1:5" ht="13.2" outlineLevel="1" x14ac:dyDescent="0.25">
      <c r="A74" s="14"/>
      <c r="B74" s="15" t="s">
        <v>598</v>
      </c>
      <c r="C74" s="16">
        <f>C70-C73-C72</f>
        <v>1479200.2200000002</v>
      </c>
      <c r="D74" s="16">
        <f>D70-D73-D72</f>
        <v>1272163.0300000007</v>
      </c>
      <c r="E74" s="24">
        <f>D74/C74</f>
        <v>0.86003437046541309</v>
      </c>
    </row>
    <row r="75" spans="1:5" ht="22.8" outlineLevel="2" x14ac:dyDescent="0.25">
      <c r="A75" s="11" t="s">
        <v>97</v>
      </c>
      <c r="B75" s="12" t="s">
        <v>98</v>
      </c>
      <c r="C75" s="13">
        <v>1516003.34</v>
      </c>
      <c r="D75" s="13">
        <v>1308966.1499999999</v>
      </c>
      <c r="E75" s="41">
        <f t="shared" si="8"/>
        <v>0.86343223359916865</v>
      </c>
    </row>
    <row r="76" spans="1:5" ht="24" outlineLevel="7" x14ac:dyDescent="0.25">
      <c r="A76" s="38" t="s">
        <v>99</v>
      </c>
      <c r="B76" s="25" t="s">
        <v>100</v>
      </c>
      <c r="C76" s="26">
        <v>315700</v>
      </c>
      <c r="D76" s="26">
        <v>292250</v>
      </c>
      <c r="E76" s="42">
        <f t="shared" si="8"/>
        <v>0.92572062084257212</v>
      </c>
    </row>
    <row r="77" spans="1:5" ht="24" outlineLevel="7" x14ac:dyDescent="0.25">
      <c r="A77" s="38" t="s">
        <v>101</v>
      </c>
      <c r="B77" s="25" t="s">
        <v>102</v>
      </c>
      <c r="C77" s="26">
        <v>331200</v>
      </c>
      <c r="D77" s="26">
        <v>269133</v>
      </c>
      <c r="E77" s="42">
        <f t="shared" si="8"/>
        <v>0.81259963768115939</v>
      </c>
    </row>
    <row r="78" spans="1:5" ht="13.2" outlineLevel="7" x14ac:dyDescent="0.25">
      <c r="A78" s="38" t="s">
        <v>103</v>
      </c>
      <c r="B78" s="25" t="s">
        <v>104</v>
      </c>
      <c r="C78" s="26">
        <v>365000</v>
      </c>
      <c r="D78" s="26">
        <v>243480</v>
      </c>
      <c r="E78" s="42">
        <f t="shared" si="8"/>
        <v>0.66706849315068495</v>
      </c>
    </row>
    <row r="79" spans="1:5" ht="36" outlineLevel="7" x14ac:dyDescent="0.25">
      <c r="A79" s="38" t="s">
        <v>105</v>
      </c>
      <c r="B79" s="25" t="s">
        <v>106</v>
      </c>
      <c r="C79" s="26">
        <v>242327.78</v>
      </c>
      <c r="D79" s="26">
        <v>242327.59</v>
      </c>
      <c r="E79" s="42">
        <f t="shared" si="8"/>
        <v>0.99999921593801588</v>
      </c>
    </row>
    <row r="80" spans="1:5" ht="36" outlineLevel="7" x14ac:dyDescent="0.25">
      <c r="A80" s="38" t="s">
        <v>107</v>
      </c>
      <c r="B80" s="25" t="s">
        <v>108</v>
      </c>
      <c r="C80" s="26">
        <v>200000</v>
      </c>
      <c r="D80" s="26">
        <v>200000</v>
      </c>
      <c r="E80" s="42">
        <f t="shared" si="8"/>
        <v>1</v>
      </c>
    </row>
    <row r="81" spans="1:5" ht="36" outlineLevel="7" x14ac:dyDescent="0.25">
      <c r="A81" s="38" t="s">
        <v>109</v>
      </c>
      <c r="B81" s="25" t="s">
        <v>110</v>
      </c>
      <c r="C81" s="26">
        <v>61775.56</v>
      </c>
      <c r="D81" s="26">
        <v>61775.56</v>
      </c>
      <c r="E81" s="42">
        <f t="shared" si="8"/>
        <v>1</v>
      </c>
    </row>
    <row r="82" spans="1:5" ht="13.2" outlineLevel="2" x14ac:dyDescent="0.25">
      <c r="A82" s="11" t="s">
        <v>111</v>
      </c>
      <c r="B82" s="12" t="s">
        <v>112</v>
      </c>
      <c r="C82" s="13">
        <v>4168898.79</v>
      </c>
      <c r="D82" s="13">
        <v>4168898.79</v>
      </c>
      <c r="E82" s="41">
        <f t="shared" ref="E82:E99" si="9">D82/C82</f>
        <v>1</v>
      </c>
    </row>
    <row r="83" spans="1:5" ht="24" outlineLevel="7" x14ac:dyDescent="0.25">
      <c r="A83" s="38" t="s">
        <v>113</v>
      </c>
      <c r="B83" s="25" t="s">
        <v>114</v>
      </c>
      <c r="C83" s="26">
        <v>4168898.79</v>
      </c>
      <c r="D83" s="26">
        <v>4168898.79</v>
      </c>
      <c r="E83" s="43">
        <f t="shared" si="9"/>
        <v>1</v>
      </c>
    </row>
    <row r="84" spans="1:5" ht="22.8" outlineLevel="1" x14ac:dyDescent="0.25">
      <c r="A84" s="31" t="s">
        <v>115</v>
      </c>
      <c r="B84" s="32" t="s">
        <v>116</v>
      </c>
      <c r="C84" s="33">
        <v>108330611.11</v>
      </c>
      <c r="D84" s="33">
        <v>93438277.730000004</v>
      </c>
      <c r="E84" s="40">
        <f t="shared" si="9"/>
        <v>0.86252885285694392</v>
      </c>
    </row>
    <row r="85" spans="1:5" ht="13.2" outlineLevel="1" x14ac:dyDescent="0.25">
      <c r="A85" s="14"/>
      <c r="B85" s="15" t="s">
        <v>595</v>
      </c>
      <c r="C85" s="16"/>
      <c r="D85" s="16"/>
      <c r="E85" s="18"/>
    </row>
    <row r="86" spans="1:5" ht="13.2" outlineLevel="1" x14ac:dyDescent="0.25">
      <c r="A86" s="19"/>
      <c r="B86" s="20" t="s">
        <v>596</v>
      </c>
      <c r="C86" s="21">
        <v>24633800</v>
      </c>
      <c r="D86" s="21">
        <v>20752500.739999998</v>
      </c>
      <c r="E86" s="23">
        <f>D86/C86</f>
        <v>0.84244009206862114</v>
      </c>
    </row>
    <row r="87" spans="1:5" ht="13.2" outlineLevel="1" x14ac:dyDescent="0.25">
      <c r="A87" s="19"/>
      <c r="B87" s="20" t="s">
        <v>597</v>
      </c>
      <c r="C87" s="21">
        <v>72488554.879999995</v>
      </c>
      <c r="D87" s="21">
        <v>62434346.939999998</v>
      </c>
      <c r="E87" s="23">
        <f>D87/C87</f>
        <v>0.86129937399574219</v>
      </c>
    </row>
    <row r="88" spans="1:5" ht="13.2" outlineLevel="1" x14ac:dyDescent="0.25">
      <c r="A88" s="14"/>
      <c r="B88" s="15" t="s">
        <v>598</v>
      </c>
      <c r="C88" s="16">
        <f>C84-C87-C86</f>
        <v>11208256.230000004</v>
      </c>
      <c r="D88" s="16">
        <f>D84-D87-D86</f>
        <v>10251430.050000008</v>
      </c>
      <c r="E88" s="24">
        <f>D88/C88</f>
        <v>0.91463202122030751</v>
      </c>
    </row>
    <row r="89" spans="1:5" ht="22.8" outlineLevel="2" x14ac:dyDescent="0.25">
      <c r="A89" s="11" t="s">
        <v>117</v>
      </c>
      <c r="B89" s="12" t="s">
        <v>118</v>
      </c>
      <c r="C89" s="13">
        <v>2842060.3</v>
      </c>
      <c r="D89" s="13">
        <v>2087000</v>
      </c>
      <c r="E89" s="41">
        <f t="shared" si="9"/>
        <v>0.73432643213094395</v>
      </c>
    </row>
    <row r="90" spans="1:5" ht="24" outlineLevel="7" x14ac:dyDescent="0.25">
      <c r="A90" s="38" t="s">
        <v>119</v>
      </c>
      <c r="B90" s="25" t="s">
        <v>120</v>
      </c>
      <c r="C90" s="26">
        <v>798545</v>
      </c>
      <c r="D90" s="26">
        <v>416380</v>
      </c>
      <c r="E90" s="42">
        <f t="shared" si="9"/>
        <v>0.52142333869725566</v>
      </c>
    </row>
    <row r="91" spans="1:5" ht="13.2" outlineLevel="7" x14ac:dyDescent="0.25">
      <c r="A91" s="38" t="s">
        <v>121</v>
      </c>
      <c r="B91" s="25" t="s">
        <v>122</v>
      </c>
      <c r="C91" s="26">
        <v>1299600</v>
      </c>
      <c r="D91" s="26">
        <v>1298100</v>
      </c>
      <c r="E91" s="42">
        <f t="shared" si="9"/>
        <v>0.99884579870729451</v>
      </c>
    </row>
    <row r="92" spans="1:5" ht="13.2" outlineLevel="7" x14ac:dyDescent="0.25">
      <c r="A92" s="38" t="s">
        <v>123</v>
      </c>
      <c r="B92" s="25" t="s">
        <v>124</v>
      </c>
      <c r="C92" s="26">
        <v>743915.3</v>
      </c>
      <c r="D92" s="26">
        <v>372520</v>
      </c>
      <c r="E92" s="42">
        <f t="shared" si="9"/>
        <v>0.50075593283267594</v>
      </c>
    </row>
    <row r="93" spans="1:5" ht="22.8" outlineLevel="2" x14ac:dyDescent="0.25">
      <c r="A93" s="11" t="s">
        <v>125</v>
      </c>
      <c r="B93" s="12" t="s">
        <v>126</v>
      </c>
      <c r="C93" s="13">
        <v>9955350.8100000005</v>
      </c>
      <c r="D93" s="13">
        <v>9751350.5800000001</v>
      </c>
      <c r="E93" s="41">
        <f t="shared" ref="E93" si="10">D93/C93</f>
        <v>0.97950848404105606</v>
      </c>
    </row>
    <row r="94" spans="1:5" ht="13.2" outlineLevel="7" x14ac:dyDescent="0.25">
      <c r="A94" s="38" t="s">
        <v>127</v>
      </c>
      <c r="B94" s="25" t="s">
        <v>128</v>
      </c>
      <c r="C94" s="26">
        <v>8189607.9299999997</v>
      </c>
      <c r="D94" s="26">
        <v>7991207</v>
      </c>
      <c r="E94" s="42">
        <f t="shared" si="9"/>
        <v>0.97577406248311083</v>
      </c>
    </row>
    <row r="95" spans="1:5" ht="24" outlineLevel="7" x14ac:dyDescent="0.25">
      <c r="A95" s="38" t="s">
        <v>129</v>
      </c>
      <c r="B95" s="25" t="s">
        <v>130</v>
      </c>
      <c r="C95" s="26">
        <v>16500</v>
      </c>
      <c r="D95" s="26">
        <v>16500</v>
      </c>
      <c r="E95" s="42">
        <f t="shared" si="9"/>
        <v>1</v>
      </c>
    </row>
    <row r="96" spans="1:5" ht="36" outlineLevel="7" x14ac:dyDescent="0.25">
      <c r="A96" s="38" t="s">
        <v>131</v>
      </c>
      <c r="B96" s="25" t="s">
        <v>132</v>
      </c>
      <c r="C96" s="26">
        <v>1749242.8799999999</v>
      </c>
      <c r="D96" s="26">
        <v>1743643.58</v>
      </c>
      <c r="E96" s="42">
        <f t="shared" si="9"/>
        <v>0.99679901512590419</v>
      </c>
    </row>
    <row r="97" spans="1:5" ht="22.8" outlineLevel="2" x14ac:dyDescent="0.25">
      <c r="A97" s="11" t="s">
        <v>133</v>
      </c>
      <c r="B97" s="12" t="s">
        <v>134</v>
      </c>
      <c r="C97" s="13">
        <v>95533200</v>
      </c>
      <c r="D97" s="13">
        <v>81599927.150000006</v>
      </c>
      <c r="E97" s="41">
        <f t="shared" ref="E97" si="11">D97/C97</f>
        <v>0.85415255795890854</v>
      </c>
    </row>
    <row r="98" spans="1:5" ht="60" outlineLevel="7" x14ac:dyDescent="0.25">
      <c r="A98" s="38" t="s">
        <v>135</v>
      </c>
      <c r="B98" s="29" t="s">
        <v>136</v>
      </c>
      <c r="C98" s="26">
        <v>25223500</v>
      </c>
      <c r="D98" s="26">
        <v>22368241.66</v>
      </c>
      <c r="E98" s="42">
        <f t="shared" si="9"/>
        <v>0.88680165956350232</v>
      </c>
    </row>
    <row r="99" spans="1:5" ht="36" outlineLevel="7" x14ac:dyDescent="0.25">
      <c r="A99" s="38" t="s">
        <v>137</v>
      </c>
      <c r="B99" s="25" t="s">
        <v>138</v>
      </c>
      <c r="C99" s="26">
        <v>70309700</v>
      </c>
      <c r="D99" s="26">
        <v>59231685.490000002</v>
      </c>
      <c r="E99" s="42">
        <f t="shared" si="9"/>
        <v>0.84243974145814882</v>
      </c>
    </row>
    <row r="100" spans="1:5" ht="22.8" outlineLevel="1" x14ac:dyDescent="0.25">
      <c r="A100" s="31" t="s">
        <v>139</v>
      </c>
      <c r="B100" s="32" t="s">
        <v>140</v>
      </c>
      <c r="C100" s="33">
        <v>91253728.290000007</v>
      </c>
      <c r="D100" s="33">
        <v>31895205.73</v>
      </c>
      <c r="E100" s="40">
        <f t="shared" ref="E100:E113" si="12">D100/C100</f>
        <v>0.34952222038138053</v>
      </c>
    </row>
    <row r="101" spans="1:5" ht="13.2" outlineLevel="1" x14ac:dyDescent="0.25">
      <c r="A101" s="14"/>
      <c r="B101" s="15" t="s">
        <v>595</v>
      </c>
      <c r="C101" s="16"/>
      <c r="D101" s="16"/>
      <c r="E101" s="18"/>
    </row>
    <row r="102" spans="1:5" ht="13.2" outlineLevel="1" x14ac:dyDescent="0.25">
      <c r="A102" s="19"/>
      <c r="B102" s="20" t="s">
        <v>596</v>
      </c>
      <c r="C102" s="21"/>
      <c r="D102" s="21"/>
      <c r="E102" s="23"/>
    </row>
    <row r="103" spans="1:5" ht="13.2" outlineLevel="1" x14ac:dyDescent="0.25">
      <c r="A103" s="19"/>
      <c r="B103" s="20" t="s">
        <v>597</v>
      </c>
      <c r="C103" s="21">
        <v>4320000</v>
      </c>
      <c r="D103" s="21">
        <v>4320000</v>
      </c>
      <c r="E103" s="23">
        <f>D103/C103</f>
        <v>1</v>
      </c>
    </row>
    <row r="104" spans="1:5" ht="13.2" outlineLevel="1" x14ac:dyDescent="0.25">
      <c r="A104" s="14"/>
      <c r="B104" s="15" t="s">
        <v>598</v>
      </c>
      <c r="C104" s="16">
        <f>C100-C103</f>
        <v>86933728.290000007</v>
      </c>
      <c r="D104" s="16">
        <f>D100-D103</f>
        <v>27575205.73</v>
      </c>
      <c r="E104" s="24">
        <f>D104/C104</f>
        <v>0.31719801131745523</v>
      </c>
    </row>
    <row r="105" spans="1:5" ht="22.8" outlineLevel="2" x14ac:dyDescent="0.25">
      <c r="A105" s="11" t="s">
        <v>141</v>
      </c>
      <c r="B105" s="12" t="s">
        <v>142</v>
      </c>
      <c r="C105" s="13">
        <v>91153728.290000007</v>
      </c>
      <c r="D105" s="13">
        <v>31805405.73</v>
      </c>
      <c r="E105" s="41">
        <f t="shared" si="12"/>
        <v>0.34892051402234531</v>
      </c>
    </row>
    <row r="106" spans="1:5" ht="13.2" outlineLevel="7" x14ac:dyDescent="0.25">
      <c r="A106" s="38" t="s">
        <v>143</v>
      </c>
      <c r="B106" s="25" t="s">
        <v>144</v>
      </c>
      <c r="C106" s="26">
        <v>1080000</v>
      </c>
      <c r="D106" s="26">
        <v>1080000</v>
      </c>
      <c r="E106" s="42">
        <f t="shared" si="12"/>
        <v>1</v>
      </c>
    </row>
    <row r="107" spans="1:5" ht="13.2" outlineLevel="7" x14ac:dyDescent="0.25">
      <c r="A107" s="38" t="s">
        <v>145</v>
      </c>
      <c r="B107" s="25" t="s">
        <v>146</v>
      </c>
      <c r="C107" s="26">
        <v>3056880</v>
      </c>
      <c r="D107" s="26">
        <v>3056880</v>
      </c>
      <c r="E107" s="42">
        <f t="shared" si="12"/>
        <v>1</v>
      </c>
    </row>
    <row r="108" spans="1:5" ht="24" outlineLevel="7" x14ac:dyDescent="0.25">
      <c r="A108" s="38" t="s">
        <v>147</v>
      </c>
      <c r="B108" s="25" t="s">
        <v>148</v>
      </c>
      <c r="C108" s="26">
        <v>4072896</v>
      </c>
      <c r="D108" s="26">
        <v>4072896</v>
      </c>
      <c r="E108" s="42">
        <f t="shared" si="12"/>
        <v>1</v>
      </c>
    </row>
    <row r="109" spans="1:5" ht="24" outlineLevel="7" x14ac:dyDescent="0.25">
      <c r="A109" s="38" t="s">
        <v>149</v>
      </c>
      <c r="B109" s="25" t="s">
        <v>150</v>
      </c>
      <c r="C109" s="26">
        <v>156890</v>
      </c>
      <c r="D109" s="26">
        <v>152690</v>
      </c>
      <c r="E109" s="42">
        <f t="shared" si="12"/>
        <v>0.97322965134807826</v>
      </c>
    </row>
    <row r="110" spans="1:5" ht="24" outlineLevel="7" x14ac:dyDescent="0.25">
      <c r="A110" s="38" t="s">
        <v>151</v>
      </c>
      <c r="B110" s="25" t="s">
        <v>152</v>
      </c>
      <c r="C110" s="26">
        <v>3297273.54</v>
      </c>
      <c r="D110" s="26">
        <v>2413589.54</v>
      </c>
      <c r="E110" s="42">
        <f t="shared" si="12"/>
        <v>0.73199554441576598</v>
      </c>
    </row>
    <row r="111" spans="1:5" ht="36" outlineLevel="7" x14ac:dyDescent="0.25">
      <c r="A111" s="38" t="s">
        <v>153</v>
      </c>
      <c r="B111" s="25" t="s">
        <v>154</v>
      </c>
      <c r="C111" s="26">
        <v>74289788.75</v>
      </c>
      <c r="D111" s="26">
        <v>15829350.189999999</v>
      </c>
      <c r="E111" s="42">
        <f t="shared" si="12"/>
        <v>0.21307571950795187</v>
      </c>
    </row>
    <row r="112" spans="1:5" ht="36" outlineLevel="7" x14ac:dyDescent="0.25">
      <c r="A112" s="38" t="s">
        <v>155</v>
      </c>
      <c r="B112" s="25" t="s">
        <v>156</v>
      </c>
      <c r="C112" s="26">
        <v>400000</v>
      </c>
      <c r="D112" s="26">
        <v>400000</v>
      </c>
      <c r="E112" s="42">
        <f t="shared" si="12"/>
        <v>1</v>
      </c>
    </row>
    <row r="113" spans="1:5" ht="36" outlineLevel="7" x14ac:dyDescent="0.25">
      <c r="A113" s="38" t="s">
        <v>157</v>
      </c>
      <c r="B113" s="25" t="s">
        <v>158</v>
      </c>
      <c r="C113" s="26">
        <v>4800000</v>
      </c>
      <c r="D113" s="26">
        <v>4800000</v>
      </c>
      <c r="E113" s="42">
        <f t="shared" si="12"/>
        <v>1</v>
      </c>
    </row>
    <row r="114" spans="1:5" ht="13.2" outlineLevel="2" x14ac:dyDescent="0.25">
      <c r="A114" s="11" t="s">
        <v>159</v>
      </c>
      <c r="B114" s="12" t="s">
        <v>160</v>
      </c>
      <c r="C114" s="13">
        <v>100000</v>
      </c>
      <c r="D114" s="13">
        <v>89800</v>
      </c>
      <c r="E114" s="41">
        <f t="shared" ref="E114:E129" si="13">D114/C114</f>
        <v>0.89800000000000002</v>
      </c>
    </row>
    <row r="115" spans="1:5" ht="13.2" outlineLevel="7" x14ac:dyDescent="0.25">
      <c r="A115" s="38" t="s">
        <v>161</v>
      </c>
      <c r="B115" s="25" t="s">
        <v>162</v>
      </c>
      <c r="C115" s="26">
        <v>100000</v>
      </c>
      <c r="D115" s="26">
        <v>89800</v>
      </c>
      <c r="E115" s="43">
        <f t="shared" si="13"/>
        <v>0.89800000000000002</v>
      </c>
    </row>
    <row r="116" spans="1:5" ht="34.200000000000003" outlineLevel="1" x14ac:dyDescent="0.25">
      <c r="A116" s="31" t="s">
        <v>163</v>
      </c>
      <c r="B116" s="32" t="s">
        <v>164</v>
      </c>
      <c r="C116" s="33">
        <v>62920145.579999998</v>
      </c>
      <c r="D116" s="33">
        <v>58498788.759999998</v>
      </c>
      <c r="E116" s="40">
        <f t="shared" si="13"/>
        <v>0.92973066449157438</v>
      </c>
    </row>
    <row r="117" spans="1:5" ht="13.2" outlineLevel="1" x14ac:dyDescent="0.25">
      <c r="A117" s="14"/>
      <c r="B117" s="15" t="s">
        <v>595</v>
      </c>
      <c r="C117" s="16"/>
      <c r="D117" s="16"/>
      <c r="E117" s="18"/>
    </row>
    <row r="118" spans="1:5" ht="13.2" outlineLevel="1" x14ac:dyDescent="0.25">
      <c r="A118" s="19"/>
      <c r="B118" s="20" t="s">
        <v>596</v>
      </c>
      <c r="C118" s="21"/>
      <c r="D118" s="21"/>
      <c r="E118" s="23"/>
    </row>
    <row r="119" spans="1:5" ht="13.2" outlineLevel="1" x14ac:dyDescent="0.25">
      <c r="A119" s="19"/>
      <c r="B119" s="20" t="s">
        <v>597</v>
      </c>
      <c r="C119" s="21">
        <v>44597200</v>
      </c>
      <c r="D119" s="21">
        <v>44597174.350000001</v>
      </c>
      <c r="E119" s="23">
        <f>D119/C119</f>
        <v>0.9999994248517845</v>
      </c>
    </row>
    <row r="120" spans="1:5" ht="13.2" outlineLevel="1" x14ac:dyDescent="0.25">
      <c r="A120" s="14"/>
      <c r="B120" s="15" t="s">
        <v>598</v>
      </c>
      <c r="C120" s="16">
        <f>C116-C119-C118</f>
        <v>18322945.579999998</v>
      </c>
      <c r="D120" s="16">
        <f>D116-D119</f>
        <v>13901614.409999996</v>
      </c>
      <c r="E120" s="24">
        <f>D120/C120</f>
        <v>0.75869975977956261</v>
      </c>
    </row>
    <row r="121" spans="1:5" ht="13.2" outlineLevel="2" x14ac:dyDescent="0.25">
      <c r="A121" s="11" t="s">
        <v>165</v>
      </c>
      <c r="B121" s="12" t="s">
        <v>166</v>
      </c>
      <c r="C121" s="13">
        <v>62920145.579999998</v>
      </c>
      <c r="D121" s="13">
        <v>58498788.759999998</v>
      </c>
      <c r="E121" s="41">
        <f t="shared" si="13"/>
        <v>0.92973066449157438</v>
      </c>
    </row>
    <row r="122" spans="1:5" ht="13.2" outlineLevel="7" x14ac:dyDescent="0.25">
      <c r="A122" s="38" t="s">
        <v>167</v>
      </c>
      <c r="B122" s="25" t="s">
        <v>168</v>
      </c>
      <c r="C122" s="26">
        <v>7893395.5700000003</v>
      </c>
      <c r="D122" s="26">
        <v>7890694.7400000002</v>
      </c>
      <c r="E122" s="42">
        <f t="shared" si="13"/>
        <v>0.99965783673502129</v>
      </c>
    </row>
    <row r="123" spans="1:5" ht="13.2" outlineLevel="7" x14ac:dyDescent="0.25">
      <c r="A123" s="38" t="s">
        <v>169</v>
      </c>
      <c r="B123" s="25" t="s">
        <v>170</v>
      </c>
      <c r="C123" s="26">
        <v>5391381.25</v>
      </c>
      <c r="D123" s="26">
        <v>985578.13</v>
      </c>
      <c r="E123" s="42">
        <f t="shared" si="13"/>
        <v>0.18280623912471411</v>
      </c>
    </row>
    <row r="124" spans="1:5" ht="24" outlineLevel="7" x14ac:dyDescent="0.25">
      <c r="A124" s="38" t="s">
        <v>171</v>
      </c>
      <c r="B124" s="25" t="s">
        <v>172</v>
      </c>
      <c r="C124" s="26">
        <v>700000</v>
      </c>
      <c r="D124" s="26">
        <v>687174.13</v>
      </c>
      <c r="E124" s="42">
        <f t="shared" si="13"/>
        <v>0.98167732857142853</v>
      </c>
    </row>
    <row r="125" spans="1:5" ht="24" outlineLevel="7" x14ac:dyDescent="0.25">
      <c r="A125" s="38" t="s">
        <v>173</v>
      </c>
      <c r="B125" s="25" t="s">
        <v>174</v>
      </c>
      <c r="C125" s="26">
        <v>2628555.56</v>
      </c>
      <c r="D125" s="26">
        <v>2628555.56</v>
      </c>
      <c r="E125" s="42">
        <f t="shared" si="13"/>
        <v>1</v>
      </c>
    </row>
    <row r="126" spans="1:5" ht="24" outlineLevel="7" x14ac:dyDescent="0.25">
      <c r="A126" s="38" t="s">
        <v>175</v>
      </c>
      <c r="B126" s="25" t="s">
        <v>176</v>
      </c>
      <c r="C126" s="26">
        <v>9129000</v>
      </c>
      <c r="D126" s="26">
        <v>9129000</v>
      </c>
      <c r="E126" s="42">
        <f t="shared" si="13"/>
        <v>1</v>
      </c>
    </row>
    <row r="127" spans="1:5" ht="24" outlineLevel="7" x14ac:dyDescent="0.25">
      <c r="A127" s="38" t="s">
        <v>177</v>
      </c>
      <c r="B127" s="25" t="s">
        <v>178</v>
      </c>
      <c r="C127" s="26">
        <v>1597222.22</v>
      </c>
      <c r="D127" s="26">
        <v>1597222.22</v>
      </c>
      <c r="E127" s="42">
        <f t="shared" si="13"/>
        <v>1</v>
      </c>
    </row>
    <row r="128" spans="1:5" ht="13.2" outlineLevel="7" x14ac:dyDescent="0.25">
      <c r="A128" s="38" t="s">
        <v>179</v>
      </c>
      <c r="B128" s="25" t="s">
        <v>180</v>
      </c>
      <c r="C128" s="26">
        <v>11107368.76</v>
      </c>
      <c r="D128" s="26">
        <v>11107341.76</v>
      </c>
      <c r="E128" s="42">
        <f t="shared" si="13"/>
        <v>0.99999756918127203</v>
      </c>
    </row>
    <row r="129" spans="1:5" ht="24" outlineLevel="7" x14ac:dyDescent="0.25">
      <c r="A129" s="38" t="s">
        <v>181</v>
      </c>
      <c r="B129" s="25" t="s">
        <v>182</v>
      </c>
      <c r="C129" s="26">
        <v>24473222.219999999</v>
      </c>
      <c r="D129" s="26">
        <v>24473222.219999999</v>
      </c>
      <c r="E129" s="42">
        <f t="shared" si="13"/>
        <v>1</v>
      </c>
    </row>
    <row r="130" spans="1:5" ht="45.6" outlineLevel="1" x14ac:dyDescent="0.25">
      <c r="A130" s="31" t="s">
        <v>183</v>
      </c>
      <c r="B130" s="32" t="s">
        <v>184</v>
      </c>
      <c r="C130" s="33">
        <v>91806300</v>
      </c>
      <c r="D130" s="33">
        <v>70078177.769999996</v>
      </c>
      <c r="E130" s="40">
        <f t="shared" ref="E130:E144" si="14">D130/C130</f>
        <v>0.76332645766140228</v>
      </c>
    </row>
    <row r="131" spans="1:5" ht="13.2" outlineLevel="1" x14ac:dyDescent="0.25">
      <c r="A131" s="14"/>
      <c r="B131" s="15" t="s">
        <v>595</v>
      </c>
      <c r="C131" s="16"/>
      <c r="D131" s="16"/>
      <c r="E131" s="18"/>
    </row>
    <row r="132" spans="1:5" ht="13.2" outlineLevel="1" x14ac:dyDescent="0.25">
      <c r="A132" s="19"/>
      <c r="B132" s="20" t="s">
        <v>596</v>
      </c>
      <c r="C132" s="21">
        <f>C136+554310.03</f>
        <v>886410.03</v>
      </c>
      <c r="D132" s="21">
        <f>D136+554310.03</f>
        <v>886323.99</v>
      </c>
      <c r="E132" s="23">
        <f>D132/C132</f>
        <v>0.9999029343113367</v>
      </c>
    </row>
    <row r="133" spans="1:5" ht="13.2" outlineLevel="1" x14ac:dyDescent="0.25">
      <c r="A133" s="19"/>
      <c r="B133" s="20" t="s">
        <v>597</v>
      </c>
      <c r="C133" s="21">
        <f>C137+C138+C139+C140+C141+C142+C143+C144+C146+576934.93</f>
        <v>90919889.969999999</v>
      </c>
      <c r="D133" s="21">
        <f>D137+D138+D139+D140+D141+D142+D143+D144+D146+576934.93</f>
        <v>69191853.780000001</v>
      </c>
      <c r="E133" s="23">
        <f>D133/C133</f>
        <v>0.76101999026649292</v>
      </c>
    </row>
    <row r="134" spans="1:5" ht="13.2" outlineLevel="1" x14ac:dyDescent="0.25">
      <c r="A134" s="14"/>
      <c r="B134" s="15" t="s">
        <v>598</v>
      </c>
      <c r="C134" s="16">
        <f>C130-C133-C132</f>
        <v>1.1641532182693481E-9</v>
      </c>
      <c r="D134" s="16">
        <f>D130-D133-D132</f>
        <v>-5.3551048040390015E-9</v>
      </c>
      <c r="E134" s="24"/>
    </row>
    <row r="135" spans="1:5" ht="45.6" outlineLevel="2" x14ac:dyDescent="0.25">
      <c r="A135" s="11" t="s">
        <v>185</v>
      </c>
      <c r="B135" s="12" t="s">
        <v>186</v>
      </c>
      <c r="C135" s="13">
        <v>34016500</v>
      </c>
      <c r="D135" s="13">
        <v>33045032.140000001</v>
      </c>
      <c r="E135" s="41">
        <f t="shared" si="14"/>
        <v>0.97144127526347512</v>
      </c>
    </row>
    <row r="136" spans="1:5" ht="24" outlineLevel="7" x14ac:dyDescent="0.25">
      <c r="A136" s="38" t="s">
        <v>187</v>
      </c>
      <c r="B136" s="25" t="s">
        <v>188</v>
      </c>
      <c r="C136" s="26">
        <v>332100</v>
      </c>
      <c r="D136" s="26">
        <v>332013.96000000002</v>
      </c>
      <c r="E136" s="42">
        <f t="shared" si="14"/>
        <v>0.99974092140921411</v>
      </c>
    </row>
    <row r="137" spans="1:5" ht="13.2" outlineLevel="7" x14ac:dyDescent="0.25">
      <c r="A137" s="38" t="s">
        <v>189</v>
      </c>
      <c r="B137" s="25" t="s">
        <v>190</v>
      </c>
      <c r="C137" s="26">
        <v>5043800</v>
      </c>
      <c r="D137" s="26">
        <v>4831873.41</v>
      </c>
      <c r="E137" s="42">
        <f t="shared" si="14"/>
        <v>0.95798275308299297</v>
      </c>
    </row>
    <row r="138" spans="1:5" ht="24" outlineLevel="7" x14ac:dyDescent="0.25">
      <c r="A138" s="38" t="s">
        <v>191</v>
      </c>
      <c r="B138" s="25" t="s">
        <v>192</v>
      </c>
      <c r="C138" s="26">
        <v>481500</v>
      </c>
      <c r="D138" s="26">
        <v>474940</v>
      </c>
      <c r="E138" s="42">
        <f t="shared" si="14"/>
        <v>0.98637590861889923</v>
      </c>
    </row>
    <row r="139" spans="1:5" ht="72" outlineLevel="7" x14ac:dyDescent="0.25">
      <c r="A139" s="38" t="s">
        <v>193</v>
      </c>
      <c r="B139" s="29" t="s">
        <v>194</v>
      </c>
      <c r="C139" s="26">
        <v>24428000</v>
      </c>
      <c r="D139" s="26">
        <v>23884612</v>
      </c>
      <c r="E139" s="42">
        <f t="shared" si="14"/>
        <v>0.97775552644506303</v>
      </c>
    </row>
    <row r="140" spans="1:5" ht="72" outlineLevel="7" x14ac:dyDescent="0.25">
      <c r="A140" s="38" t="s">
        <v>195</v>
      </c>
      <c r="B140" s="29" t="s">
        <v>196</v>
      </c>
      <c r="C140" s="26">
        <v>724600</v>
      </c>
      <c r="D140" s="26">
        <v>704334</v>
      </c>
      <c r="E140" s="42">
        <f t="shared" si="14"/>
        <v>0.97203146563621312</v>
      </c>
    </row>
    <row r="141" spans="1:5" ht="72" outlineLevel="7" x14ac:dyDescent="0.25">
      <c r="A141" s="38" t="s">
        <v>197</v>
      </c>
      <c r="B141" s="29" t="s">
        <v>198</v>
      </c>
      <c r="C141" s="26">
        <v>80000</v>
      </c>
      <c r="D141" s="26">
        <v>80000</v>
      </c>
      <c r="E141" s="42">
        <f t="shared" si="14"/>
        <v>1</v>
      </c>
    </row>
    <row r="142" spans="1:5" ht="36" outlineLevel="7" x14ac:dyDescent="0.25">
      <c r="A142" s="38" t="s">
        <v>199</v>
      </c>
      <c r="B142" s="25" t="s">
        <v>200</v>
      </c>
      <c r="C142" s="26">
        <v>180000</v>
      </c>
      <c r="D142" s="26">
        <v>0</v>
      </c>
      <c r="E142" s="42">
        <f t="shared" si="14"/>
        <v>0</v>
      </c>
    </row>
    <row r="143" spans="1:5" ht="120" outlineLevel="7" x14ac:dyDescent="0.25">
      <c r="A143" s="38" t="s">
        <v>201</v>
      </c>
      <c r="B143" s="29" t="s">
        <v>202</v>
      </c>
      <c r="C143" s="26">
        <v>2596300</v>
      </c>
      <c r="D143" s="26">
        <v>2596300</v>
      </c>
      <c r="E143" s="42">
        <f t="shared" si="14"/>
        <v>1</v>
      </c>
    </row>
    <row r="144" spans="1:5" ht="13.2" outlineLevel="7" x14ac:dyDescent="0.25">
      <c r="A144" s="38" t="s">
        <v>203</v>
      </c>
      <c r="B144" s="25" t="s">
        <v>204</v>
      </c>
      <c r="C144" s="26">
        <v>150200</v>
      </c>
      <c r="D144" s="26">
        <v>140958.76999999999</v>
      </c>
      <c r="E144" s="42">
        <f t="shared" si="14"/>
        <v>0.93847383488681746</v>
      </c>
    </row>
    <row r="145" spans="1:5" ht="57" outlineLevel="2" x14ac:dyDescent="0.25">
      <c r="A145" s="11" t="s">
        <v>205</v>
      </c>
      <c r="B145" s="30" t="s">
        <v>206</v>
      </c>
      <c r="C145" s="13">
        <v>57789800</v>
      </c>
      <c r="D145" s="13">
        <v>37033145.630000003</v>
      </c>
      <c r="E145" s="41">
        <f t="shared" ref="E145" si="15">D145/C145</f>
        <v>0.64082494886640895</v>
      </c>
    </row>
    <row r="146" spans="1:5" ht="36" outlineLevel="7" x14ac:dyDescent="0.25">
      <c r="A146" s="38" t="s">
        <v>207</v>
      </c>
      <c r="B146" s="25" t="s">
        <v>208</v>
      </c>
      <c r="C146" s="26">
        <v>56658555.039999999</v>
      </c>
      <c r="D146" s="26">
        <v>35901900.670000002</v>
      </c>
      <c r="E146" s="44"/>
    </row>
    <row r="147" spans="1:5" ht="36" outlineLevel="7" x14ac:dyDescent="0.25">
      <c r="A147" s="38" t="s">
        <v>209</v>
      </c>
      <c r="B147" s="25" t="s">
        <v>208</v>
      </c>
      <c r="C147" s="26">
        <v>1131244.96</v>
      </c>
      <c r="D147" s="26">
        <v>1131244.96</v>
      </c>
      <c r="E147" s="44"/>
    </row>
    <row r="148" spans="1:5" ht="34.200000000000003" x14ac:dyDescent="0.25">
      <c r="A148" s="31" t="s">
        <v>210</v>
      </c>
      <c r="B148" s="32" t="s">
        <v>211</v>
      </c>
      <c r="C148" s="33">
        <v>68702151.299999997</v>
      </c>
      <c r="D148" s="33">
        <v>64771158.18</v>
      </c>
      <c r="E148" s="40">
        <f t="shared" ref="E148:E160" si="16">D148/C148</f>
        <v>0.94278209567507387</v>
      </c>
    </row>
    <row r="149" spans="1:5" ht="22.8" outlineLevel="1" x14ac:dyDescent="0.25">
      <c r="A149" s="31" t="s">
        <v>212</v>
      </c>
      <c r="B149" s="32" t="s">
        <v>213</v>
      </c>
      <c r="C149" s="33">
        <v>60931980.920000002</v>
      </c>
      <c r="D149" s="33">
        <v>58122499.25</v>
      </c>
      <c r="E149" s="40">
        <f t="shared" si="16"/>
        <v>0.95389150939161682</v>
      </c>
    </row>
    <row r="150" spans="1:5" ht="13.2" outlineLevel="1" x14ac:dyDescent="0.25">
      <c r="A150" s="14"/>
      <c r="B150" s="15" t="s">
        <v>595</v>
      </c>
      <c r="C150" s="16"/>
      <c r="D150" s="16"/>
      <c r="E150" s="18"/>
    </row>
    <row r="151" spans="1:5" ht="13.2" outlineLevel="1" x14ac:dyDescent="0.25">
      <c r="A151" s="19"/>
      <c r="B151" s="20" t="s">
        <v>596</v>
      </c>
      <c r="C151" s="21"/>
      <c r="D151" s="21"/>
      <c r="E151" s="23"/>
    </row>
    <row r="152" spans="1:5" ht="13.2" outlineLevel="1" x14ac:dyDescent="0.25">
      <c r="A152" s="19"/>
      <c r="B152" s="20" t="s">
        <v>597</v>
      </c>
      <c r="C152" s="21">
        <v>0</v>
      </c>
      <c r="D152" s="21">
        <v>0</v>
      </c>
      <c r="E152" s="23"/>
    </row>
    <row r="153" spans="1:5" ht="13.2" outlineLevel="1" x14ac:dyDescent="0.25">
      <c r="A153" s="14"/>
      <c r="B153" s="15" t="s">
        <v>598</v>
      </c>
      <c r="C153" s="16">
        <f>C149-C151-C152</f>
        <v>60931980.920000002</v>
      </c>
      <c r="D153" s="16">
        <f>D149-D151-D152</f>
        <v>58122499.25</v>
      </c>
      <c r="E153" s="24">
        <f>D153/C153</f>
        <v>0.95389150939161682</v>
      </c>
    </row>
    <row r="154" spans="1:5" ht="22.8" outlineLevel="2" x14ac:dyDescent="0.25">
      <c r="A154" s="11" t="s">
        <v>214</v>
      </c>
      <c r="B154" s="12" t="s">
        <v>215</v>
      </c>
      <c r="C154" s="13">
        <v>11946352.970000001</v>
      </c>
      <c r="D154" s="13">
        <v>10181262.449999999</v>
      </c>
      <c r="E154" s="41">
        <f t="shared" si="16"/>
        <v>0.8522485879638293</v>
      </c>
    </row>
    <row r="155" spans="1:5" ht="13.2" outlineLevel="7" x14ac:dyDescent="0.25">
      <c r="A155" s="38" t="s">
        <v>216</v>
      </c>
      <c r="B155" s="25" t="s">
        <v>11</v>
      </c>
      <c r="C155" s="26">
        <v>6261000</v>
      </c>
      <c r="D155" s="26">
        <v>6234450</v>
      </c>
      <c r="E155" s="42">
        <f t="shared" si="16"/>
        <v>0.99575946334451371</v>
      </c>
    </row>
    <row r="156" spans="1:5" ht="24" outlineLevel="7" x14ac:dyDescent="0.25">
      <c r="A156" s="38" t="s">
        <v>217</v>
      </c>
      <c r="B156" s="25" t="s">
        <v>218</v>
      </c>
      <c r="C156" s="26">
        <v>172500</v>
      </c>
      <c r="D156" s="26">
        <v>0</v>
      </c>
      <c r="E156" s="42">
        <f t="shared" si="16"/>
        <v>0</v>
      </c>
    </row>
    <row r="157" spans="1:5" ht="24" outlineLevel="7" x14ac:dyDescent="0.25">
      <c r="A157" s="38" t="s">
        <v>219</v>
      </c>
      <c r="B157" s="25" t="s">
        <v>220</v>
      </c>
      <c r="C157" s="26">
        <v>1217852.97</v>
      </c>
      <c r="D157" s="26">
        <v>1217852.97</v>
      </c>
      <c r="E157" s="42">
        <f t="shared" si="16"/>
        <v>1</v>
      </c>
    </row>
    <row r="158" spans="1:5" ht="24" outlineLevel="7" x14ac:dyDescent="0.25">
      <c r="A158" s="38" t="s">
        <v>221</v>
      </c>
      <c r="B158" s="25" t="s">
        <v>222</v>
      </c>
      <c r="C158" s="26">
        <v>100000</v>
      </c>
      <c r="D158" s="26">
        <v>100000</v>
      </c>
      <c r="E158" s="42">
        <f t="shared" si="16"/>
        <v>1</v>
      </c>
    </row>
    <row r="159" spans="1:5" ht="36" outlineLevel="7" x14ac:dyDescent="0.25">
      <c r="A159" s="38" t="s">
        <v>223</v>
      </c>
      <c r="B159" s="25" t="s">
        <v>224</v>
      </c>
      <c r="C159" s="26">
        <v>1195000</v>
      </c>
      <c r="D159" s="26">
        <v>833959.48</v>
      </c>
      <c r="E159" s="42">
        <f t="shared" si="16"/>
        <v>0.69787404184100421</v>
      </c>
    </row>
    <row r="160" spans="1:5" ht="24" outlineLevel="7" x14ac:dyDescent="0.25">
      <c r="A160" s="38" t="s">
        <v>225</v>
      </c>
      <c r="B160" s="25" t="s">
        <v>226</v>
      </c>
      <c r="C160" s="26">
        <v>3000000</v>
      </c>
      <c r="D160" s="26">
        <v>1795000</v>
      </c>
      <c r="E160" s="42">
        <f t="shared" si="16"/>
        <v>0.59833333333333338</v>
      </c>
    </row>
    <row r="161" spans="1:5" ht="13.2" outlineLevel="2" x14ac:dyDescent="0.25">
      <c r="A161" s="11" t="s">
        <v>227</v>
      </c>
      <c r="B161" s="12" t="s">
        <v>228</v>
      </c>
      <c r="C161" s="13">
        <v>2436050</v>
      </c>
      <c r="D161" s="13">
        <v>2321050</v>
      </c>
      <c r="E161" s="41">
        <f t="shared" ref="E161:E171" si="17">D161/C161</f>
        <v>0.95279243036883476</v>
      </c>
    </row>
    <row r="162" spans="1:5" ht="36" outlineLevel="7" x14ac:dyDescent="0.25">
      <c r="A162" s="38" t="s">
        <v>229</v>
      </c>
      <c r="B162" s="25" t="s">
        <v>230</v>
      </c>
      <c r="C162" s="26">
        <v>2436050</v>
      </c>
      <c r="D162" s="26">
        <v>2321050</v>
      </c>
      <c r="E162" s="43">
        <f t="shared" si="17"/>
        <v>0.95279243036883476</v>
      </c>
    </row>
    <row r="163" spans="1:5" ht="22.8" outlineLevel="2" x14ac:dyDescent="0.25">
      <c r="A163" s="11" t="s">
        <v>231</v>
      </c>
      <c r="B163" s="12" t="s">
        <v>232</v>
      </c>
      <c r="C163" s="13">
        <v>33900</v>
      </c>
      <c r="D163" s="13">
        <v>25962.77</v>
      </c>
      <c r="E163" s="41">
        <f t="shared" si="17"/>
        <v>0.76586342182890854</v>
      </c>
    </row>
    <row r="164" spans="1:5" ht="24" outlineLevel="7" x14ac:dyDescent="0.25">
      <c r="A164" s="38" t="s">
        <v>233</v>
      </c>
      <c r="B164" s="25" t="s">
        <v>234</v>
      </c>
      <c r="C164" s="26">
        <v>33900</v>
      </c>
      <c r="D164" s="26">
        <v>25962.77</v>
      </c>
      <c r="E164" s="41">
        <f t="shared" si="17"/>
        <v>0.76586342182890854</v>
      </c>
    </row>
    <row r="165" spans="1:5" ht="22.8" outlineLevel="2" x14ac:dyDescent="0.25">
      <c r="A165" s="11" t="s">
        <v>235</v>
      </c>
      <c r="B165" s="12" t="s">
        <v>236</v>
      </c>
      <c r="C165" s="13">
        <v>50900</v>
      </c>
      <c r="D165" s="13">
        <v>46959.66</v>
      </c>
      <c r="E165" s="41">
        <f t="shared" si="17"/>
        <v>0.92258664047151284</v>
      </c>
    </row>
    <row r="166" spans="1:5" ht="24" outlineLevel="7" x14ac:dyDescent="0.25">
      <c r="A166" s="38" t="s">
        <v>237</v>
      </c>
      <c r="B166" s="25" t="s">
        <v>238</v>
      </c>
      <c r="C166" s="26">
        <v>50900</v>
      </c>
      <c r="D166" s="26">
        <v>46959.66</v>
      </c>
      <c r="E166" s="43">
        <f t="shared" si="17"/>
        <v>0.92258664047151284</v>
      </c>
    </row>
    <row r="167" spans="1:5" ht="22.8" outlineLevel="2" x14ac:dyDescent="0.25">
      <c r="A167" s="11" t="s">
        <v>239</v>
      </c>
      <c r="B167" s="12" t="s">
        <v>240</v>
      </c>
      <c r="C167" s="13">
        <v>1078522</v>
      </c>
      <c r="D167" s="13">
        <v>461008.54</v>
      </c>
      <c r="E167" s="41">
        <f t="shared" si="17"/>
        <v>0.42744472528144994</v>
      </c>
    </row>
    <row r="168" spans="1:5" ht="24" outlineLevel="7" x14ac:dyDescent="0.25">
      <c r="A168" s="38" t="s">
        <v>241</v>
      </c>
      <c r="B168" s="25" t="s">
        <v>242</v>
      </c>
      <c r="C168" s="26">
        <v>1078522</v>
      </c>
      <c r="D168" s="26">
        <v>461008.54</v>
      </c>
      <c r="E168" s="43">
        <f t="shared" si="17"/>
        <v>0.42744472528144994</v>
      </c>
    </row>
    <row r="169" spans="1:5" ht="34.200000000000003" outlineLevel="2" x14ac:dyDescent="0.25">
      <c r="A169" s="11" t="s">
        <v>243</v>
      </c>
      <c r="B169" s="12" t="s">
        <v>244</v>
      </c>
      <c r="C169" s="13">
        <v>45386255.950000003</v>
      </c>
      <c r="D169" s="13">
        <v>45086255.829999998</v>
      </c>
      <c r="E169" s="41">
        <f t="shared" si="17"/>
        <v>0.99339006680060804</v>
      </c>
    </row>
    <row r="170" spans="1:5" ht="13.2" outlineLevel="7" x14ac:dyDescent="0.25">
      <c r="A170" s="38" t="s">
        <v>245</v>
      </c>
      <c r="B170" s="25" t="s">
        <v>11</v>
      </c>
      <c r="C170" s="26">
        <v>44668255.950000003</v>
      </c>
      <c r="D170" s="26">
        <v>44368255.829999998</v>
      </c>
      <c r="E170" s="42">
        <f t="shared" si="17"/>
        <v>0.99328381837124302</v>
      </c>
    </row>
    <row r="171" spans="1:5" ht="24" outlineLevel="7" x14ac:dyDescent="0.25">
      <c r="A171" s="38" t="s">
        <v>246</v>
      </c>
      <c r="B171" s="25" t="s">
        <v>247</v>
      </c>
      <c r="C171" s="26">
        <v>718000</v>
      </c>
      <c r="D171" s="26">
        <v>718000</v>
      </c>
      <c r="E171" s="42">
        <f t="shared" si="17"/>
        <v>1</v>
      </c>
    </row>
    <row r="172" spans="1:5" ht="22.8" outlineLevel="1" x14ac:dyDescent="0.25">
      <c r="A172" s="31" t="s">
        <v>248</v>
      </c>
      <c r="B172" s="32" t="s">
        <v>249</v>
      </c>
      <c r="C172" s="33">
        <v>7770170.3799999999</v>
      </c>
      <c r="D172" s="33">
        <v>6648658.9299999997</v>
      </c>
      <c r="E172" s="40">
        <f t="shared" ref="E172:E179" si="18">D172/C172</f>
        <v>0.85566449702483871</v>
      </c>
    </row>
    <row r="173" spans="1:5" ht="13.2" outlineLevel="1" x14ac:dyDescent="0.25">
      <c r="A173" s="14"/>
      <c r="B173" s="15" t="s">
        <v>595</v>
      </c>
      <c r="C173" s="16"/>
      <c r="D173" s="16"/>
      <c r="E173" s="18"/>
    </row>
    <row r="174" spans="1:5" ht="13.2" outlineLevel="1" x14ac:dyDescent="0.25">
      <c r="A174" s="19"/>
      <c r="B174" s="20" t="s">
        <v>596</v>
      </c>
      <c r="C174" s="21"/>
      <c r="D174" s="21"/>
      <c r="E174" s="23"/>
    </row>
    <row r="175" spans="1:5" ht="13.2" outlineLevel="1" x14ac:dyDescent="0.25">
      <c r="A175" s="19"/>
      <c r="B175" s="20" t="s">
        <v>597</v>
      </c>
      <c r="C175" s="21">
        <v>1733800</v>
      </c>
      <c r="D175" s="21">
        <v>1281553.0900000001</v>
      </c>
      <c r="E175" s="23">
        <f>D175/C175</f>
        <v>0.7391585476986966</v>
      </c>
    </row>
    <row r="176" spans="1:5" ht="13.2" outlineLevel="1" x14ac:dyDescent="0.25">
      <c r="A176" s="14"/>
      <c r="B176" s="15" t="s">
        <v>598</v>
      </c>
      <c r="C176" s="16">
        <f>C172-C174-C175</f>
        <v>6036370.3799999999</v>
      </c>
      <c r="D176" s="16">
        <f>D172-D174-D175</f>
        <v>5367105.84</v>
      </c>
      <c r="E176" s="24">
        <f>D176/C176</f>
        <v>0.88912798621213829</v>
      </c>
    </row>
    <row r="177" spans="1:5" ht="22.8" outlineLevel="2" x14ac:dyDescent="0.25">
      <c r="A177" s="11" t="s">
        <v>250</v>
      </c>
      <c r="B177" s="12" t="s">
        <v>251</v>
      </c>
      <c r="C177" s="13">
        <v>2123744.44</v>
      </c>
      <c r="D177" s="13">
        <v>1551947.88</v>
      </c>
      <c r="E177" s="41">
        <f t="shared" si="18"/>
        <v>0.73076018506256801</v>
      </c>
    </row>
    <row r="178" spans="1:5" ht="24" outlineLevel="7" x14ac:dyDescent="0.25">
      <c r="A178" s="38" t="s">
        <v>252</v>
      </c>
      <c r="B178" s="25" t="s">
        <v>253</v>
      </c>
      <c r="C178" s="26">
        <v>197300</v>
      </c>
      <c r="D178" s="26">
        <v>128000</v>
      </c>
      <c r="E178" s="42">
        <f t="shared" si="18"/>
        <v>0.64875823618854533</v>
      </c>
    </row>
    <row r="179" spans="1:5" ht="13.2" outlineLevel="7" x14ac:dyDescent="0.25">
      <c r="A179" s="38" t="s">
        <v>254</v>
      </c>
      <c r="B179" s="25" t="s">
        <v>255</v>
      </c>
      <c r="C179" s="26">
        <v>1926444.44</v>
      </c>
      <c r="D179" s="26">
        <v>1423947.88</v>
      </c>
      <c r="E179" s="42">
        <f t="shared" si="18"/>
        <v>0.73915855055752344</v>
      </c>
    </row>
    <row r="180" spans="1:5" ht="22.8" outlineLevel="2" x14ac:dyDescent="0.25">
      <c r="A180" s="11" t="s">
        <v>256</v>
      </c>
      <c r="B180" s="12" t="s">
        <v>257</v>
      </c>
      <c r="C180" s="13">
        <v>260000</v>
      </c>
      <c r="D180" s="13">
        <v>249768.8</v>
      </c>
      <c r="E180" s="41">
        <f t="shared" ref="E180:E192" si="19">D180/C180</f>
        <v>0.9606492307692307</v>
      </c>
    </row>
    <row r="181" spans="1:5" ht="24" outlineLevel="7" x14ac:dyDescent="0.25">
      <c r="A181" s="38" t="s">
        <v>258</v>
      </c>
      <c r="B181" s="25" t="s">
        <v>259</v>
      </c>
      <c r="C181" s="26">
        <v>260000</v>
      </c>
      <c r="D181" s="26">
        <v>249768.8</v>
      </c>
      <c r="E181" s="43">
        <f t="shared" si="19"/>
        <v>0.9606492307692307</v>
      </c>
    </row>
    <row r="182" spans="1:5" ht="13.2" outlineLevel="2" x14ac:dyDescent="0.25">
      <c r="A182" s="11" t="s">
        <v>260</v>
      </c>
      <c r="B182" s="12" t="s">
        <v>261</v>
      </c>
      <c r="C182" s="13">
        <v>470000</v>
      </c>
      <c r="D182" s="13">
        <v>452644.07</v>
      </c>
      <c r="E182" s="41">
        <f t="shared" si="19"/>
        <v>0.96307248936170209</v>
      </c>
    </row>
    <row r="183" spans="1:5" ht="13.2" outlineLevel="7" x14ac:dyDescent="0.25">
      <c r="A183" s="38" t="s">
        <v>262</v>
      </c>
      <c r="B183" s="25" t="s">
        <v>263</v>
      </c>
      <c r="C183" s="26">
        <v>470000</v>
      </c>
      <c r="D183" s="26">
        <v>452644.07</v>
      </c>
      <c r="E183" s="43">
        <f t="shared" si="19"/>
        <v>0.96307248936170209</v>
      </c>
    </row>
    <row r="184" spans="1:5" ht="13.2" outlineLevel="2" x14ac:dyDescent="0.25">
      <c r="A184" s="11" t="s">
        <v>264</v>
      </c>
      <c r="B184" s="12" t="s">
        <v>265</v>
      </c>
      <c r="C184" s="13">
        <v>30498</v>
      </c>
      <c r="D184" s="13">
        <v>29387.11</v>
      </c>
      <c r="E184" s="41">
        <f t="shared" si="19"/>
        <v>0.96357498852383761</v>
      </c>
    </row>
    <row r="185" spans="1:5" ht="24" outlineLevel="7" x14ac:dyDescent="0.25">
      <c r="A185" s="38" t="s">
        <v>266</v>
      </c>
      <c r="B185" s="25" t="s">
        <v>267</v>
      </c>
      <c r="C185" s="26">
        <v>30498</v>
      </c>
      <c r="D185" s="26">
        <v>29387.11</v>
      </c>
      <c r="E185" s="43">
        <f t="shared" si="19"/>
        <v>0.96357498852383761</v>
      </c>
    </row>
    <row r="186" spans="1:5" ht="22.8" outlineLevel="2" x14ac:dyDescent="0.25">
      <c r="A186" s="11" t="s">
        <v>268</v>
      </c>
      <c r="B186" s="12" t="s">
        <v>269</v>
      </c>
      <c r="C186" s="13">
        <v>116502</v>
      </c>
      <c r="D186" s="13">
        <v>110145.95</v>
      </c>
      <c r="E186" s="41">
        <f t="shared" si="19"/>
        <v>0.94544256750957067</v>
      </c>
    </row>
    <row r="187" spans="1:5" ht="24" outlineLevel="7" x14ac:dyDescent="0.25">
      <c r="A187" s="38" t="s">
        <v>270</v>
      </c>
      <c r="B187" s="25" t="s">
        <v>271</v>
      </c>
      <c r="C187" s="26">
        <v>116502</v>
      </c>
      <c r="D187" s="26">
        <v>110145.95</v>
      </c>
      <c r="E187" s="43">
        <f t="shared" si="19"/>
        <v>0.94544256750957067</v>
      </c>
    </row>
    <row r="188" spans="1:5" ht="22.8" outlineLevel="2" x14ac:dyDescent="0.25">
      <c r="A188" s="11" t="s">
        <v>272</v>
      </c>
      <c r="B188" s="12" t="s">
        <v>126</v>
      </c>
      <c r="C188" s="13">
        <v>1078700</v>
      </c>
      <c r="D188" s="13">
        <v>893590</v>
      </c>
      <c r="E188" s="41">
        <f t="shared" si="19"/>
        <v>0.82839529062760731</v>
      </c>
    </row>
    <row r="189" spans="1:5" ht="13.2" outlineLevel="7" x14ac:dyDescent="0.25">
      <c r="A189" s="38" t="s">
        <v>273</v>
      </c>
      <c r="B189" s="25" t="s">
        <v>274</v>
      </c>
      <c r="C189" s="26">
        <v>1078700</v>
      </c>
      <c r="D189" s="26">
        <v>893590</v>
      </c>
      <c r="E189" s="43">
        <f t="shared" si="19"/>
        <v>0.82839529062760731</v>
      </c>
    </row>
    <row r="190" spans="1:5" ht="34.200000000000003" outlineLevel="2" x14ac:dyDescent="0.25">
      <c r="A190" s="11" t="s">
        <v>275</v>
      </c>
      <c r="B190" s="12" t="s">
        <v>276</v>
      </c>
      <c r="C190" s="13">
        <v>3690725.94</v>
      </c>
      <c r="D190" s="13">
        <v>3361175.12</v>
      </c>
      <c r="E190" s="41">
        <f t="shared" si="19"/>
        <v>0.91070840117703244</v>
      </c>
    </row>
    <row r="191" spans="1:5" ht="13.2" outlineLevel="7" x14ac:dyDescent="0.25">
      <c r="A191" s="38" t="s">
        <v>277</v>
      </c>
      <c r="B191" s="25" t="s">
        <v>11</v>
      </c>
      <c r="C191" s="26">
        <v>2469175.94</v>
      </c>
      <c r="D191" s="26">
        <v>2469175.94</v>
      </c>
      <c r="E191" s="42">
        <f t="shared" si="19"/>
        <v>1</v>
      </c>
    </row>
    <row r="192" spans="1:5" ht="13.2" outlineLevel="7" x14ac:dyDescent="0.25">
      <c r="A192" s="38" t="s">
        <v>278</v>
      </c>
      <c r="B192" s="25" t="s">
        <v>279</v>
      </c>
      <c r="C192" s="26">
        <v>1221550</v>
      </c>
      <c r="D192" s="26">
        <v>891999.18</v>
      </c>
      <c r="E192" s="42">
        <f t="shared" si="19"/>
        <v>0.73021913143137818</v>
      </c>
    </row>
    <row r="193" spans="1:5" ht="22.8" x14ac:dyDescent="0.25">
      <c r="A193" s="31" t="s">
        <v>280</v>
      </c>
      <c r="B193" s="32" t="s">
        <v>281</v>
      </c>
      <c r="C193" s="33">
        <v>199933807.94999999</v>
      </c>
      <c r="D193" s="33">
        <v>192722896.22999999</v>
      </c>
      <c r="E193" s="40">
        <f t="shared" ref="E193:E234" si="20">D193/C193</f>
        <v>0.96393350482373985</v>
      </c>
    </row>
    <row r="194" spans="1:5" ht="13.2" outlineLevel="1" x14ac:dyDescent="0.25">
      <c r="A194" s="31" t="s">
        <v>282</v>
      </c>
      <c r="B194" s="32" t="s">
        <v>283</v>
      </c>
      <c r="C194" s="33">
        <v>36307048.229999997</v>
      </c>
      <c r="D194" s="33">
        <v>35828141.310000002</v>
      </c>
      <c r="E194" s="40">
        <f t="shared" si="20"/>
        <v>0.98680953304256003</v>
      </c>
    </row>
    <row r="195" spans="1:5" ht="13.2" outlineLevel="1" x14ac:dyDescent="0.25">
      <c r="A195" s="14"/>
      <c r="B195" s="15" t="s">
        <v>595</v>
      </c>
      <c r="C195" s="16"/>
      <c r="D195" s="16"/>
      <c r="E195" s="18"/>
    </row>
    <row r="196" spans="1:5" ht="13.2" outlineLevel="1" x14ac:dyDescent="0.25">
      <c r="A196" s="19"/>
      <c r="B196" s="20" t="s">
        <v>596</v>
      </c>
      <c r="C196" s="21">
        <v>0</v>
      </c>
      <c r="D196" s="21">
        <v>0</v>
      </c>
      <c r="E196" s="23"/>
    </row>
    <row r="197" spans="1:5" ht="13.2" outlineLevel="1" x14ac:dyDescent="0.25">
      <c r="A197" s="19"/>
      <c r="B197" s="20" t="s">
        <v>597</v>
      </c>
      <c r="C197" s="21">
        <v>9527100</v>
      </c>
      <c r="D197" s="21">
        <v>9527100</v>
      </c>
      <c r="E197" s="23">
        <f>D197/C197</f>
        <v>1</v>
      </c>
    </row>
    <row r="198" spans="1:5" ht="13.2" outlineLevel="1" x14ac:dyDescent="0.25">
      <c r="A198" s="14"/>
      <c r="B198" s="15" t="s">
        <v>598</v>
      </c>
      <c r="C198" s="16">
        <f>C194-C196-C197</f>
        <v>26779948.229999997</v>
      </c>
      <c r="D198" s="16">
        <f>D194-D196-D197</f>
        <v>26301041.310000002</v>
      </c>
      <c r="E198" s="24">
        <f>D198/C198</f>
        <v>0.9821169587078028</v>
      </c>
    </row>
    <row r="199" spans="1:5" ht="13.2" outlineLevel="2" x14ac:dyDescent="0.25">
      <c r="A199" s="11" t="s">
        <v>284</v>
      </c>
      <c r="B199" s="12" t="s">
        <v>285</v>
      </c>
      <c r="C199" s="13">
        <v>18475254.059999999</v>
      </c>
      <c r="D199" s="13">
        <v>17996347.140000001</v>
      </c>
      <c r="E199" s="41">
        <f t="shared" si="20"/>
        <v>0.97407846633963968</v>
      </c>
    </row>
    <row r="200" spans="1:5" ht="13.2" outlineLevel="7" x14ac:dyDescent="0.25">
      <c r="A200" s="38" t="s">
        <v>286</v>
      </c>
      <c r="B200" s="25" t="s">
        <v>9</v>
      </c>
      <c r="C200" s="26">
        <v>18475254.059999999</v>
      </c>
      <c r="D200" s="26">
        <v>17996347.140000001</v>
      </c>
      <c r="E200" s="43">
        <f t="shared" si="20"/>
        <v>0.97407846633963968</v>
      </c>
    </row>
    <row r="201" spans="1:5" ht="22.8" outlineLevel="2" x14ac:dyDescent="0.25">
      <c r="A201" s="11" t="s">
        <v>287</v>
      </c>
      <c r="B201" s="12" t="s">
        <v>288</v>
      </c>
      <c r="C201" s="13">
        <v>941888.89</v>
      </c>
      <c r="D201" s="13">
        <v>941888.89</v>
      </c>
      <c r="E201" s="41">
        <f t="shared" si="20"/>
        <v>1</v>
      </c>
    </row>
    <row r="202" spans="1:5" ht="24" outlineLevel="7" x14ac:dyDescent="0.25">
      <c r="A202" s="38" t="s">
        <v>289</v>
      </c>
      <c r="B202" s="25" t="s">
        <v>290</v>
      </c>
      <c r="C202" s="26">
        <v>941888.89</v>
      </c>
      <c r="D202" s="26">
        <v>941888.89</v>
      </c>
      <c r="E202" s="43">
        <f t="shared" si="20"/>
        <v>1</v>
      </c>
    </row>
    <row r="203" spans="1:5" ht="22.8" outlineLevel="2" x14ac:dyDescent="0.25">
      <c r="A203" s="11" t="s">
        <v>291</v>
      </c>
      <c r="B203" s="12" t="s">
        <v>292</v>
      </c>
      <c r="C203" s="13">
        <v>169000</v>
      </c>
      <c r="D203" s="13">
        <v>169000</v>
      </c>
      <c r="E203" s="41">
        <f t="shared" si="20"/>
        <v>1</v>
      </c>
    </row>
    <row r="204" spans="1:5" ht="24" outlineLevel="7" x14ac:dyDescent="0.25">
      <c r="A204" s="38" t="s">
        <v>293</v>
      </c>
      <c r="B204" s="25" t="s">
        <v>294</v>
      </c>
      <c r="C204" s="26">
        <v>169000</v>
      </c>
      <c r="D204" s="26">
        <v>169000</v>
      </c>
      <c r="E204" s="43">
        <f t="shared" si="20"/>
        <v>1</v>
      </c>
    </row>
    <row r="205" spans="1:5" ht="22.8" outlineLevel="2" x14ac:dyDescent="0.25">
      <c r="A205" s="11" t="s">
        <v>295</v>
      </c>
      <c r="B205" s="12" t="s">
        <v>296</v>
      </c>
      <c r="C205" s="13">
        <v>15978800</v>
      </c>
      <c r="D205" s="13">
        <v>15978800</v>
      </c>
      <c r="E205" s="41">
        <f t="shared" si="20"/>
        <v>1</v>
      </c>
    </row>
    <row r="206" spans="1:5" ht="60" outlineLevel="7" x14ac:dyDescent="0.25">
      <c r="A206" s="38" t="s">
        <v>297</v>
      </c>
      <c r="B206" s="29" t="s">
        <v>298</v>
      </c>
      <c r="C206" s="26">
        <v>15978800</v>
      </c>
      <c r="D206" s="26">
        <v>15978800</v>
      </c>
      <c r="E206" s="43">
        <f t="shared" si="20"/>
        <v>1</v>
      </c>
    </row>
    <row r="207" spans="1:5" ht="22.8" outlineLevel="2" x14ac:dyDescent="0.25">
      <c r="A207" s="11" t="s">
        <v>299</v>
      </c>
      <c r="B207" s="12" t="s">
        <v>300</v>
      </c>
      <c r="C207" s="13">
        <v>300000</v>
      </c>
      <c r="D207" s="13">
        <v>300000</v>
      </c>
      <c r="E207" s="41">
        <f t="shared" si="20"/>
        <v>1</v>
      </c>
    </row>
    <row r="208" spans="1:5" ht="24" outlineLevel="7" x14ac:dyDescent="0.25">
      <c r="A208" s="38" t="s">
        <v>301</v>
      </c>
      <c r="B208" s="25" t="s">
        <v>302</v>
      </c>
      <c r="C208" s="26">
        <v>300000</v>
      </c>
      <c r="D208" s="26">
        <v>300000</v>
      </c>
      <c r="E208" s="43">
        <f t="shared" si="20"/>
        <v>1</v>
      </c>
    </row>
    <row r="209" spans="1:5" ht="13.2" outlineLevel="2" x14ac:dyDescent="0.25">
      <c r="A209" s="11" t="s">
        <v>303</v>
      </c>
      <c r="B209" s="12" t="s">
        <v>304</v>
      </c>
      <c r="C209" s="13">
        <v>442105.28</v>
      </c>
      <c r="D209" s="13">
        <v>442105.28</v>
      </c>
      <c r="E209" s="41">
        <f t="shared" si="20"/>
        <v>1</v>
      </c>
    </row>
    <row r="210" spans="1:5" ht="13.2" outlineLevel="7" x14ac:dyDescent="0.25">
      <c r="A210" s="38" t="s">
        <v>305</v>
      </c>
      <c r="B210" s="25" t="s">
        <v>180</v>
      </c>
      <c r="C210" s="26">
        <v>442105.28</v>
      </c>
      <c r="D210" s="26">
        <v>442105.28</v>
      </c>
      <c r="E210" s="43">
        <f t="shared" si="20"/>
        <v>1</v>
      </c>
    </row>
    <row r="211" spans="1:5" ht="13.2" outlineLevel="1" x14ac:dyDescent="0.25">
      <c r="A211" s="31" t="s">
        <v>306</v>
      </c>
      <c r="B211" s="32" t="s">
        <v>307</v>
      </c>
      <c r="C211" s="33">
        <v>139243803.46000001</v>
      </c>
      <c r="D211" s="33">
        <v>137836451.66999999</v>
      </c>
      <c r="E211" s="40">
        <f t="shared" si="20"/>
        <v>0.98989289465649866</v>
      </c>
    </row>
    <row r="212" spans="1:5" ht="13.2" outlineLevel="1" x14ac:dyDescent="0.25">
      <c r="A212" s="14"/>
      <c r="B212" s="15" t="s">
        <v>595</v>
      </c>
      <c r="C212" s="16"/>
      <c r="D212" s="16"/>
      <c r="E212" s="18"/>
    </row>
    <row r="213" spans="1:5" ht="13.2" outlineLevel="1" x14ac:dyDescent="0.25">
      <c r="A213" s="19"/>
      <c r="B213" s="20" t="s">
        <v>596</v>
      </c>
      <c r="C213" s="21">
        <v>4187499.94</v>
      </c>
      <c r="D213" s="21">
        <v>4187499.94</v>
      </c>
      <c r="E213" s="23">
        <f>D213/C213</f>
        <v>1</v>
      </c>
    </row>
    <row r="214" spans="1:5" ht="13.2" outlineLevel="1" x14ac:dyDescent="0.25">
      <c r="A214" s="19"/>
      <c r="B214" s="20" t="s">
        <v>597</v>
      </c>
      <c r="C214" s="21">
        <v>4274800.0599999996</v>
      </c>
      <c r="D214" s="21">
        <v>4274800.0599999996</v>
      </c>
      <c r="E214" s="23">
        <f>D214/C214</f>
        <v>1</v>
      </c>
    </row>
    <row r="215" spans="1:5" ht="13.2" outlineLevel="1" x14ac:dyDescent="0.25">
      <c r="A215" s="14"/>
      <c r="B215" s="15" t="s">
        <v>598</v>
      </c>
      <c r="C215" s="16">
        <f>C211-C213-C214</f>
        <v>130781503.46000001</v>
      </c>
      <c r="D215" s="16">
        <f>D211-D213-D214</f>
        <v>129374151.66999999</v>
      </c>
      <c r="E215" s="24">
        <f>D215/C215</f>
        <v>0.98923890800482761</v>
      </c>
    </row>
    <row r="216" spans="1:5" ht="22.8" outlineLevel="2" x14ac:dyDescent="0.25">
      <c r="A216" s="11" t="s">
        <v>308</v>
      </c>
      <c r="B216" s="12" t="s">
        <v>309</v>
      </c>
      <c r="C216" s="13">
        <v>129630592.91</v>
      </c>
      <c r="D216" s="13">
        <v>128223241.12</v>
      </c>
      <c r="E216" s="41">
        <f t="shared" si="20"/>
        <v>0.98914336686728654</v>
      </c>
    </row>
    <row r="217" spans="1:5" ht="13.2" outlineLevel="7" x14ac:dyDescent="0.25">
      <c r="A217" s="38" t="s">
        <v>310</v>
      </c>
      <c r="B217" s="25" t="s">
        <v>11</v>
      </c>
      <c r="C217" s="26">
        <v>129630592.91</v>
      </c>
      <c r="D217" s="26">
        <v>128223241.12</v>
      </c>
      <c r="E217" s="43">
        <f t="shared" si="20"/>
        <v>0.98914336686728654</v>
      </c>
    </row>
    <row r="218" spans="1:5" ht="34.200000000000003" outlineLevel="2" x14ac:dyDescent="0.25">
      <c r="A218" s="11" t="s">
        <v>311</v>
      </c>
      <c r="B218" s="12" t="s">
        <v>312</v>
      </c>
      <c r="C218" s="13">
        <v>1102555.56</v>
      </c>
      <c r="D218" s="13">
        <v>1102555.56</v>
      </c>
      <c r="E218" s="41">
        <f t="shared" si="20"/>
        <v>1</v>
      </c>
    </row>
    <row r="219" spans="1:5" ht="34.200000000000003" outlineLevel="3" x14ac:dyDescent="0.25">
      <c r="A219" s="11" t="s">
        <v>313</v>
      </c>
      <c r="B219" s="12" t="s">
        <v>314</v>
      </c>
      <c r="C219" s="13">
        <v>1102555.56</v>
      </c>
      <c r="D219" s="13">
        <v>1102555.56</v>
      </c>
      <c r="E219" s="41">
        <f t="shared" si="20"/>
        <v>1</v>
      </c>
    </row>
    <row r="220" spans="1:5" ht="36" outlineLevel="7" x14ac:dyDescent="0.25">
      <c r="A220" s="38" t="s">
        <v>313</v>
      </c>
      <c r="B220" s="25" t="s">
        <v>314</v>
      </c>
      <c r="C220" s="26">
        <v>1102555.56</v>
      </c>
      <c r="D220" s="26">
        <v>1102555.56</v>
      </c>
      <c r="E220" s="43">
        <f t="shared" si="20"/>
        <v>1</v>
      </c>
    </row>
    <row r="221" spans="1:5" ht="22.8" outlineLevel="2" x14ac:dyDescent="0.25">
      <c r="A221" s="11" t="s">
        <v>315</v>
      </c>
      <c r="B221" s="12" t="s">
        <v>316</v>
      </c>
      <c r="C221" s="13">
        <v>282000</v>
      </c>
      <c r="D221" s="13">
        <v>282000</v>
      </c>
      <c r="E221" s="41">
        <f t="shared" si="20"/>
        <v>1</v>
      </c>
    </row>
    <row r="222" spans="1:5" ht="13.2" outlineLevel="7" x14ac:dyDescent="0.25">
      <c r="A222" s="38" t="s">
        <v>317</v>
      </c>
      <c r="B222" s="25" t="s">
        <v>318</v>
      </c>
      <c r="C222" s="26">
        <v>282000</v>
      </c>
      <c r="D222" s="26">
        <v>282000</v>
      </c>
      <c r="E222" s="43">
        <f t="shared" si="20"/>
        <v>1</v>
      </c>
    </row>
    <row r="223" spans="1:5" ht="22.8" outlineLevel="2" x14ac:dyDescent="0.25">
      <c r="A223" s="11" t="s">
        <v>319</v>
      </c>
      <c r="B223" s="12" t="s">
        <v>320</v>
      </c>
      <c r="C223" s="13">
        <v>1284210.55</v>
      </c>
      <c r="D223" s="13">
        <v>1284210.55</v>
      </c>
      <c r="E223" s="41">
        <f t="shared" si="20"/>
        <v>1</v>
      </c>
    </row>
    <row r="224" spans="1:5" ht="13.2" outlineLevel="7" x14ac:dyDescent="0.25">
      <c r="A224" s="38" t="s">
        <v>321</v>
      </c>
      <c r="B224" s="25" t="s">
        <v>180</v>
      </c>
      <c r="C224" s="26">
        <v>1284210.55</v>
      </c>
      <c r="D224" s="26">
        <v>1284210.55</v>
      </c>
      <c r="E224" s="43">
        <f t="shared" si="20"/>
        <v>1</v>
      </c>
    </row>
    <row r="225" spans="1:5" ht="13.2" outlineLevel="2" x14ac:dyDescent="0.25">
      <c r="A225" s="11" t="s">
        <v>322</v>
      </c>
      <c r="B225" s="12" t="s">
        <v>323</v>
      </c>
      <c r="C225" s="13">
        <v>6944444.4400000004</v>
      </c>
      <c r="D225" s="13">
        <v>6944444.4400000004</v>
      </c>
      <c r="E225" s="41">
        <f t="shared" si="20"/>
        <v>1</v>
      </c>
    </row>
    <row r="226" spans="1:5" ht="13.2" outlineLevel="7" x14ac:dyDescent="0.25">
      <c r="A226" s="38" t="s">
        <v>324</v>
      </c>
      <c r="B226" s="25" t="s">
        <v>325</v>
      </c>
      <c r="C226" s="26">
        <v>6944444.4400000004</v>
      </c>
      <c r="D226" s="26">
        <v>6944444.4400000004</v>
      </c>
      <c r="E226" s="43">
        <f t="shared" si="20"/>
        <v>1</v>
      </c>
    </row>
    <row r="227" spans="1:5" ht="13.2" outlineLevel="1" x14ac:dyDescent="0.25">
      <c r="A227" s="31" t="s">
        <v>326</v>
      </c>
      <c r="B227" s="32" t="s">
        <v>327</v>
      </c>
      <c r="C227" s="33">
        <v>17705628.109999999</v>
      </c>
      <c r="D227" s="33">
        <v>12579505.23</v>
      </c>
      <c r="E227" s="40">
        <f t="shared" si="20"/>
        <v>0.71048059700831478</v>
      </c>
    </row>
    <row r="228" spans="1:5" ht="13.2" outlineLevel="1" x14ac:dyDescent="0.25">
      <c r="A228" s="14"/>
      <c r="B228" s="15" t="s">
        <v>595</v>
      </c>
      <c r="C228" s="16"/>
      <c r="D228" s="16"/>
      <c r="E228" s="18"/>
    </row>
    <row r="229" spans="1:5" ht="13.2" outlineLevel="1" x14ac:dyDescent="0.25">
      <c r="A229" s="19"/>
      <c r="B229" s="20" t="s">
        <v>596</v>
      </c>
      <c r="C229" s="21"/>
      <c r="D229" s="21"/>
      <c r="E229" s="23"/>
    </row>
    <row r="230" spans="1:5" ht="13.2" outlineLevel="1" x14ac:dyDescent="0.25">
      <c r="A230" s="19"/>
      <c r="B230" s="20" t="s">
        <v>597</v>
      </c>
      <c r="C230" s="21">
        <v>1219920</v>
      </c>
      <c r="D230" s="21">
        <v>1219920</v>
      </c>
      <c r="E230" s="23">
        <f>D230/C230</f>
        <v>1</v>
      </c>
    </row>
    <row r="231" spans="1:5" ht="13.2" outlineLevel="1" x14ac:dyDescent="0.25">
      <c r="A231" s="14"/>
      <c r="B231" s="15" t="s">
        <v>598</v>
      </c>
      <c r="C231" s="16">
        <f>C227-C229-C230</f>
        <v>16485708.109999999</v>
      </c>
      <c r="D231" s="16">
        <f>D227-D229-D230</f>
        <v>11359585.23</v>
      </c>
      <c r="E231" s="24">
        <f>D231/C231</f>
        <v>0.6890565545746522</v>
      </c>
    </row>
    <row r="232" spans="1:5" ht="22.8" outlineLevel="2" x14ac:dyDescent="0.25">
      <c r="A232" s="11" t="s">
        <v>328</v>
      </c>
      <c r="B232" s="12" t="s">
        <v>329</v>
      </c>
      <c r="C232" s="13">
        <v>3073200</v>
      </c>
      <c r="D232" s="13">
        <v>1547951.22</v>
      </c>
      <c r="E232" s="41">
        <f t="shared" si="20"/>
        <v>0.50369361577508787</v>
      </c>
    </row>
    <row r="233" spans="1:5" ht="13.2" outlineLevel="7" x14ac:dyDescent="0.25">
      <c r="A233" s="38" t="s">
        <v>330</v>
      </c>
      <c r="B233" s="25" t="s">
        <v>331</v>
      </c>
      <c r="C233" s="26">
        <v>1573200</v>
      </c>
      <c r="D233" s="26">
        <v>1547951.22</v>
      </c>
      <c r="E233" s="42">
        <f t="shared" si="20"/>
        <v>0.98395068649885586</v>
      </c>
    </row>
    <row r="234" spans="1:5" ht="36" outlineLevel="7" x14ac:dyDescent="0.25">
      <c r="A234" s="38" t="s">
        <v>332</v>
      </c>
      <c r="B234" s="25" t="s">
        <v>333</v>
      </c>
      <c r="C234" s="26">
        <v>1500000</v>
      </c>
      <c r="D234" s="26">
        <v>0</v>
      </c>
      <c r="E234" s="42">
        <f t="shared" si="20"/>
        <v>0</v>
      </c>
    </row>
    <row r="235" spans="1:5" ht="34.200000000000003" outlineLevel="2" x14ac:dyDescent="0.25">
      <c r="A235" s="11" t="s">
        <v>334</v>
      </c>
      <c r="B235" s="12" t="s">
        <v>335</v>
      </c>
      <c r="C235" s="13">
        <v>584100</v>
      </c>
      <c r="D235" s="13">
        <v>572633</v>
      </c>
      <c r="E235" s="41">
        <f t="shared" ref="E235:E245" si="21">D235/C235</f>
        <v>0.9803680876562233</v>
      </c>
    </row>
    <row r="236" spans="1:5" ht="24" outlineLevel="7" x14ac:dyDescent="0.25">
      <c r="A236" s="38" t="s">
        <v>336</v>
      </c>
      <c r="B236" s="25" t="s">
        <v>337</v>
      </c>
      <c r="C236" s="26">
        <v>584100</v>
      </c>
      <c r="D236" s="26">
        <v>572633</v>
      </c>
      <c r="E236" s="43">
        <f t="shared" si="21"/>
        <v>0.9803680876562233</v>
      </c>
    </row>
    <row r="237" spans="1:5" ht="22.8" outlineLevel="2" x14ac:dyDescent="0.25">
      <c r="A237" s="11" t="s">
        <v>338</v>
      </c>
      <c r="B237" s="12" t="s">
        <v>339</v>
      </c>
      <c r="C237" s="13">
        <v>105000</v>
      </c>
      <c r="D237" s="13">
        <v>105000</v>
      </c>
      <c r="E237" s="41">
        <f t="shared" si="21"/>
        <v>1</v>
      </c>
    </row>
    <row r="238" spans="1:5" ht="24" outlineLevel="7" x14ac:dyDescent="0.25">
      <c r="A238" s="38" t="s">
        <v>340</v>
      </c>
      <c r="B238" s="25" t="s">
        <v>341</v>
      </c>
      <c r="C238" s="26">
        <v>105000</v>
      </c>
      <c r="D238" s="26">
        <v>105000</v>
      </c>
      <c r="E238" s="43">
        <f t="shared" si="21"/>
        <v>1</v>
      </c>
    </row>
    <row r="239" spans="1:5" ht="22.8" outlineLevel="2" x14ac:dyDescent="0.25">
      <c r="A239" s="11" t="s">
        <v>342</v>
      </c>
      <c r="B239" s="12" t="s">
        <v>343</v>
      </c>
      <c r="C239" s="13">
        <v>231932.78</v>
      </c>
      <c r="D239" s="13">
        <v>190490.15</v>
      </c>
      <c r="E239" s="41">
        <f t="shared" si="21"/>
        <v>0.82131620204785194</v>
      </c>
    </row>
    <row r="240" spans="1:5" ht="13.2" outlineLevel="7" x14ac:dyDescent="0.25">
      <c r="A240" s="38" t="s">
        <v>344</v>
      </c>
      <c r="B240" s="25" t="s">
        <v>345</v>
      </c>
      <c r="C240" s="26">
        <v>231932.78</v>
      </c>
      <c r="D240" s="26">
        <v>190490.15</v>
      </c>
      <c r="E240" s="43">
        <f t="shared" si="21"/>
        <v>0.82131620204785194</v>
      </c>
    </row>
    <row r="241" spans="1:5" ht="22.8" outlineLevel="2" x14ac:dyDescent="0.25">
      <c r="A241" s="11" t="s">
        <v>346</v>
      </c>
      <c r="B241" s="12" t="s">
        <v>347</v>
      </c>
      <c r="C241" s="13">
        <v>3447700</v>
      </c>
      <c r="D241" s="13">
        <v>849757.23</v>
      </c>
      <c r="E241" s="41">
        <f t="shared" si="21"/>
        <v>0.24647075731647183</v>
      </c>
    </row>
    <row r="242" spans="1:5" ht="13.2" outlineLevel="7" x14ac:dyDescent="0.25">
      <c r="A242" s="38" t="s">
        <v>348</v>
      </c>
      <c r="B242" s="25" t="s">
        <v>349</v>
      </c>
      <c r="C242" s="26">
        <v>547700</v>
      </c>
      <c r="D242" s="26">
        <v>449757.23</v>
      </c>
      <c r="E242" s="42">
        <f t="shared" si="21"/>
        <v>0.82117442030308563</v>
      </c>
    </row>
    <row r="243" spans="1:5" ht="13.2" outlineLevel="7" x14ac:dyDescent="0.25">
      <c r="A243" s="38" t="s">
        <v>350</v>
      </c>
      <c r="B243" s="25" t="s">
        <v>351</v>
      </c>
      <c r="C243" s="26">
        <v>1500000</v>
      </c>
      <c r="D243" s="26">
        <v>0</v>
      </c>
      <c r="E243" s="42">
        <f t="shared" si="21"/>
        <v>0</v>
      </c>
    </row>
    <row r="244" spans="1:5" ht="24" outlineLevel="7" x14ac:dyDescent="0.25">
      <c r="A244" s="38" t="s">
        <v>352</v>
      </c>
      <c r="B244" s="25" t="s">
        <v>353</v>
      </c>
      <c r="C244" s="26">
        <v>1000000</v>
      </c>
      <c r="D244" s="26">
        <v>0</v>
      </c>
      <c r="E244" s="42">
        <f t="shared" si="21"/>
        <v>0</v>
      </c>
    </row>
    <row r="245" spans="1:5" ht="24" outlineLevel="7" x14ac:dyDescent="0.25">
      <c r="A245" s="38" t="s">
        <v>354</v>
      </c>
      <c r="B245" s="25" t="s">
        <v>355</v>
      </c>
      <c r="C245" s="26">
        <v>400000</v>
      </c>
      <c r="D245" s="26">
        <v>400000</v>
      </c>
      <c r="E245" s="42">
        <f t="shared" si="21"/>
        <v>1</v>
      </c>
    </row>
    <row r="246" spans="1:5" ht="34.200000000000003" outlineLevel="2" x14ac:dyDescent="0.25">
      <c r="A246" s="11" t="s">
        <v>356</v>
      </c>
      <c r="B246" s="12" t="s">
        <v>357</v>
      </c>
      <c r="C246" s="13">
        <v>1384000</v>
      </c>
      <c r="D246" s="13">
        <v>1351409.76</v>
      </c>
      <c r="E246" s="41">
        <f t="shared" ref="E246:E250" si="22">D246/C246</f>
        <v>0.9764521387283237</v>
      </c>
    </row>
    <row r="247" spans="1:5" ht="24" outlineLevel="7" x14ac:dyDescent="0.25">
      <c r="A247" s="38" t="s">
        <v>358</v>
      </c>
      <c r="B247" s="25" t="s">
        <v>359</v>
      </c>
      <c r="C247" s="26">
        <v>1384000</v>
      </c>
      <c r="D247" s="26">
        <v>1351409.76</v>
      </c>
      <c r="E247" s="43">
        <f t="shared" si="22"/>
        <v>0.9764521387283237</v>
      </c>
    </row>
    <row r="248" spans="1:5" ht="22.8" outlineLevel="2" x14ac:dyDescent="0.25">
      <c r="A248" s="11" t="s">
        <v>360</v>
      </c>
      <c r="B248" s="12" t="s">
        <v>361</v>
      </c>
      <c r="C248" s="13">
        <v>1414098</v>
      </c>
      <c r="D248" s="13">
        <v>1414098</v>
      </c>
      <c r="E248" s="41">
        <f t="shared" si="22"/>
        <v>1</v>
      </c>
    </row>
    <row r="249" spans="1:5" ht="48" outlineLevel="7" x14ac:dyDescent="0.25">
      <c r="A249" s="38" t="s">
        <v>362</v>
      </c>
      <c r="B249" s="25" t="s">
        <v>363</v>
      </c>
      <c r="C249" s="26">
        <v>554178</v>
      </c>
      <c r="D249" s="26">
        <v>554178</v>
      </c>
      <c r="E249" s="42">
        <f t="shared" si="22"/>
        <v>1</v>
      </c>
    </row>
    <row r="250" spans="1:5" ht="48" outlineLevel="7" x14ac:dyDescent="0.25">
      <c r="A250" s="38" t="s">
        <v>364</v>
      </c>
      <c r="B250" s="25" t="s">
        <v>363</v>
      </c>
      <c r="C250" s="26">
        <v>859920</v>
      </c>
      <c r="D250" s="26">
        <v>859920</v>
      </c>
      <c r="E250" s="42">
        <f t="shared" si="22"/>
        <v>1</v>
      </c>
    </row>
    <row r="251" spans="1:5" ht="13.2" outlineLevel="2" x14ac:dyDescent="0.25">
      <c r="A251" s="11" t="s">
        <v>365</v>
      </c>
      <c r="B251" s="12" t="s">
        <v>366</v>
      </c>
      <c r="C251" s="13">
        <v>7406597.3300000001</v>
      </c>
      <c r="D251" s="13">
        <v>6548165.8700000001</v>
      </c>
      <c r="E251" s="41">
        <f t="shared" ref="E251:E253" si="23">D251/C251</f>
        <v>0.88409907792300624</v>
      </c>
    </row>
    <row r="252" spans="1:5" ht="72" outlineLevel="7" x14ac:dyDescent="0.25">
      <c r="A252" s="38" t="s">
        <v>367</v>
      </c>
      <c r="B252" s="29" t="s">
        <v>368</v>
      </c>
      <c r="C252" s="26">
        <v>2221979.19</v>
      </c>
      <c r="D252" s="26">
        <v>1963749.77</v>
      </c>
      <c r="E252" s="42">
        <f t="shared" si="23"/>
        <v>0.88378405110085667</v>
      </c>
    </row>
    <row r="253" spans="1:5" ht="48" outlineLevel="7" x14ac:dyDescent="0.25">
      <c r="A253" s="38" t="s">
        <v>369</v>
      </c>
      <c r="B253" s="25" t="s">
        <v>370</v>
      </c>
      <c r="C253" s="26">
        <v>5184618.1399999997</v>
      </c>
      <c r="D253" s="26">
        <v>4584416.0999999996</v>
      </c>
      <c r="E253" s="42">
        <f t="shared" si="23"/>
        <v>0.88423408941743198</v>
      </c>
    </row>
    <row r="254" spans="1:5" ht="22.8" outlineLevel="2" x14ac:dyDescent="0.25">
      <c r="A254" s="11" t="s">
        <v>371</v>
      </c>
      <c r="B254" s="12" t="s">
        <v>372</v>
      </c>
      <c r="C254" s="13">
        <v>59000</v>
      </c>
      <c r="D254" s="13">
        <v>0</v>
      </c>
      <c r="E254" s="41">
        <f t="shared" ref="E254:E266" si="24">D254/C254</f>
        <v>0</v>
      </c>
    </row>
    <row r="255" spans="1:5" ht="24" outlineLevel="7" x14ac:dyDescent="0.25">
      <c r="A255" s="38" t="s">
        <v>373</v>
      </c>
      <c r="B255" s="25" t="s">
        <v>374</v>
      </c>
      <c r="C255" s="26">
        <v>59000</v>
      </c>
      <c r="D255" s="26">
        <v>0</v>
      </c>
      <c r="E255" s="43">
        <f t="shared" si="24"/>
        <v>0</v>
      </c>
    </row>
    <row r="256" spans="1:5" ht="22.8" outlineLevel="1" x14ac:dyDescent="0.25">
      <c r="A256" s="31" t="s">
        <v>375</v>
      </c>
      <c r="B256" s="32" t="s">
        <v>376</v>
      </c>
      <c r="C256" s="33">
        <v>2988328</v>
      </c>
      <c r="D256" s="33">
        <v>2914708.11</v>
      </c>
      <c r="E256" s="40">
        <f t="shared" si="24"/>
        <v>0.97536418692994875</v>
      </c>
    </row>
    <row r="257" spans="1:5" ht="13.2" outlineLevel="1" x14ac:dyDescent="0.25">
      <c r="A257" s="14"/>
      <c r="B257" s="15" t="s">
        <v>595</v>
      </c>
      <c r="C257" s="16"/>
      <c r="D257" s="16"/>
      <c r="E257" s="18"/>
    </row>
    <row r="258" spans="1:5" ht="13.2" outlineLevel="1" x14ac:dyDescent="0.25">
      <c r="A258" s="19"/>
      <c r="B258" s="20" t="s">
        <v>596</v>
      </c>
      <c r="C258" s="21"/>
      <c r="D258" s="21"/>
      <c r="E258" s="23"/>
    </row>
    <row r="259" spans="1:5" ht="13.2" outlineLevel="1" x14ac:dyDescent="0.25">
      <c r="A259" s="19"/>
      <c r="B259" s="20" t="s">
        <v>597</v>
      </c>
      <c r="C259" s="21"/>
      <c r="D259" s="21"/>
      <c r="E259" s="23"/>
    </row>
    <row r="260" spans="1:5" ht="13.2" outlineLevel="1" x14ac:dyDescent="0.25">
      <c r="A260" s="14"/>
      <c r="B260" s="15" t="s">
        <v>598</v>
      </c>
      <c r="C260" s="16">
        <f>C256-C258-C259</f>
        <v>2988328</v>
      </c>
      <c r="D260" s="16">
        <f>D256-D258-D259</f>
        <v>2914708.11</v>
      </c>
      <c r="E260" s="24">
        <f>D260/C260</f>
        <v>0.97536418692994875</v>
      </c>
    </row>
    <row r="261" spans="1:5" ht="22.8" outlineLevel="2" x14ac:dyDescent="0.25">
      <c r="A261" s="11" t="s">
        <v>377</v>
      </c>
      <c r="B261" s="12" t="s">
        <v>378</v>
      </c>
      <c r="C261" s="13">
        <v>2432328</v>
      </c>
      <c r="D261" s="13">
        <v>2361729.36</v>
      </c>
      <c r="E261" s="41">
        <f t="shared" si="24"/>
        <v>0.97097486852102177</v>
      </c>
    </row>
    <row r="262" spans="1:5" ht="13.2" outlineLevel="7" x14ac:dyDescent="0.25">
      <c r="A262" s="38" t="s">
        <v>379</v>
      </c>
      <c r="B262" s="25" t="s">
        <v>380</v>
      </c>
      <c r="C262" s="26">
        <v>415608</v>
      </c>
      <c r="D262" s="26">
        <v>415608</v>
      </c>
      <c r="E262" s="42">
        <f t="shared" si="24"/>
        <v>1</v>
      </c>
    </row>
    <row r="263" spans="1:5" ht="24" outlineLevel="7" x14ac:dyDescent="0.25">
      <c r="A263" s="38" t="s">
        <v>381</v>
      </c>
      <c r="B263" s="25" t="s">
        <v>382</v>
      </c>
      <c r="C263" s="26">
        <v>1152720</v>
      </c>
      <c r="D263" s="26">
        <v>1152720</v>
      </c>
      <c r="E263" s="42">
        <f t="shared" si="24"/>
        <v>1</v>
      </c>
    </row>
    <row r="264" spans="1:5" ht="24" outlineLevel="7" x14ac:dyDescent="0.25">
      <c r="A264" s="38" t="s">
        <v>383</v>
      </c>
      <c r="B264" s="25" t="s">
        <v>384</v>
      </c>
      <c r="C264" s="26">
        <v>864000</v>
      </c>
      <c r="D264" s="26">
        <v>793401.36</v>
      </c>
      <c r="E264" s="42">
        <f t="shared" si="24"/>
        <v>0.91828861111111104</v>
      </c>
    </row>
    <row r="265" spans="1:5" ht="22.8" outlineLevel="2" x14ac:dyDescent="0.25">
      <c r="A265" s="11" t="s">
        <v>385</v>
      </c>
      <c r="B265" s="12" t="s">
        <v>386</v>
      </c>
      <c r="C265" s="13">
        <v>556000</v>
      </c>
      <c r="D265" s="13">
        <v>552978.75</v>
      </c>
      <c r="E265" s="41">
        <f t="shared" si="24"/>
        <v>0.99456609712230215</v>
      </c>
    </row>
    <row r="266" spans="1:5" ht="24" outlineLevel="7" x14ac:dyDescent="0.25">
      <c r="A266" s="38" t="s">
        <v>387</v>
      </c>
      <c r="B266" s="25" t="s">
        <v>388</v>
      </c>
      <c r="C266" s="26">
        <v>556000</v>
      </c>
      <c r="D266" s="26">
        <v>552978.75</v>
      </c>
      <c r="E266" s="43">
        <f t="shared" si="24"/>
        <v>0.99456609712230215</v>
      </c>
    </row>
    <row r="267" spans="1:5" ht="13.2" outlineLevel="1" x14ac:dyDescent="0.25">
      <c r="A267" s="31" t="s">
        <v>389</v>
      </c>
      <c r="B267" s="32" t="s">
        <v>390</v>
      </c>
      <c r="C267" s="33">
        <v>3689000.15</v>
      </c>
      <c r="D267" s="33">
        <v>3564089.91</v>
      </c>
      <c r="E267" s="40">
        <f t="shared" ref="E267:E275" si="25">D267/C267</f>
        <v>0.96613981162348295</v>
      </c>
    </row>
    <row r="268" spans="1:5" ht="13.2" outlineLevel="1" x14ac:dyDescent="0.25">
      <c r="A268" s="14"/>
      <c r="B268" s="15" t="s">
        <v>595</v>
      </c>
      <c r="C268" s="16"/>
      <c r="D268" s="16"/>
      <c r="E268" s="18"/>
    </row>
    <row r="269" spans="1:5" ht="13.2" outlineLevel="1" x14ac:dyDescent="0.25">
      <c r="A269" s="19"/>
      <c r="B269" s="20" t="s">
        <v>596</v>
      </c>
      <c r="C269" s="21"/>
      <c r="D269" s="21"/>
      <c r="E269" s="23"/>
    </row>
    <row r="270" spans="1:5" ht="13.2" outlineLevel="1" x14ac:dyDescent="0.25">
      <c r="A270" s="19"/>
      <c r="B270" s="20" t="s">
        <v>597</v>
      </c>
      <c r="C270" s="21"/>
      <c r="D270" s="21"/>
      <c r="E270" s="23"/>
    </row>
    <row r="271" spans="1:5" ht="13.2" outlineLevel="1" x14ac:dyDescent="0.25">
      <c r="A271" s="14"/>
      <c r="B271" s="15" t="s">
        <v>598</v>
      </c>
      <c r="C271" s="16">
        <f>C267-C269-C270</f>
        <v>3689000.15</v>
      </c>
      <c r="D271" s="16">
        <f>D267-D269-D270</f>
        <v>3564089.91</v>
      </c>
      <c r="E271" s="24">
        <f>D271/C271</f>
        <v>0.96613981162348295</v>
      </c>
    </row>
    <row r="272" spans="1:5" ht="13.2" outlineLevel="2" x14ac:dyDescent="0.25">
      <c r="A272" s="11" t="s">
        <v>391</v>
      </c>
      <c r="B272" s="12" t="s">
        <v>392</v>
      </c>
      <c r="C272" s="13">
        <v>3320368.84</v>
      </c>
      <c r="D272" s="13">
        <v>3271264.07</v>
      </c>
      <c r="E272" s="41">
        <f t="shared" si="25"/>
        <v>0.9852110496254386</v>
      </c>
    </row>
    <row r="273" spans="1:5" ht="13.2" outlineLevel="7" x14ac:dyDescent="0.25">
      <c r="A273" s="38" t="s">
        <v>393</v>
      </c>
      <c r="B273" s="25" t="s">
        <v>394</v>
      </c>
      <c r="C273" s="26">
        <v>2499878.65</v>
      </c>
      <c r="D273" s="26">
        <v>2473431.25</v>
      </c>
      <c r="E273" s="42">
        <f t="shared" si="25"/>
        <v>0.98942052647235501</v>
      </c>
    </row>
    <row r="274" spans="1:5" ht="24" outlineLevel="7" x14ac:dyDescent="0.25">
      <c r="A274" s="38" t="s">
        <v>395</v>
      </c>
      <c r="B274" s="25" t="s">
        <v>396</v>
      </c>
      <c r="C274" s="26">
        <v>480208.1</v>
      </c>
      <c r="D274" s="26">
        <v>457550.73</v>
      </c>
      <c r="E274" s="42">
        <f t="shared" si="25"/>
        <v>0.95281760136907312</v>
      </c>
    </row>
    <row r="275" spans="1:5" ht="24" outlineLevel="7" x14ac:dyDescent="0.25">
      <c r="A275" s="38" t="s">
        <v>397</v>
      </c>
      <c r="B275" s="25" t="s">
        <v>398</v>
      </c>
      <c r="C275" s="26">
        <v>340282.09</v>
      </c>
      <c r="D275" s="26">
        <v>340282.09</v>
      </c>
      <c r="E275" s="42">
        <f t="shared" si="25"/>
        <v>1</v>
      </c>
    </row>
    <row r="276" spans="1:5" ht="13.2" outlineLevel="2" x14ac:dyDescent="0.25">
      <c r="A276" s="11" t="s">
        <v>399</v>
      </c>
      <c r="B276" s="12" t="s">
        <v>400</v>
      </c>
      <c r="C276" s="13">
        <v>368631.31</v>
      </c>
      <c r="D276" s="13">
        <v>292825.84000000003</v>
      </c>
      <c r="E276" s="41">
        <f t="shared" ref="E276:E313" si="26">D276/C276</f>
        <v>0.79435965436576728</v>
      </c>
    </row>
    <row r="277" spans="1:5" ht="13.2" outlineLevel="7" x14ac:dyDescent="0.25">
      <c r="A277" s="38" t="s">
        <v>401</v>
      </c>
      <c r="B277" s="25" t="s">
        <v>402</v>
      </c>
      <c r="C277" s="26">
        <v>368631.31</v>
      </c>
      <c r="D277" s="26">
        <v>292825.84000000003</v>
      </c>
      <c r="E277" s="43">
        <f t="shared" si="26"/>
        <v>0.79435965436576728</v>
      </c>
    </row>
    <row r="278" spans="1:5" ht="22.8" x14ac:dyDescent="0.25">
      <c r="A278" s="11" t="s">
        <v>403</v>
      </c>
      <c r="B278" s="12" t="s">
        <v>404</v>
      </c>
      <c r="C278" s="13">
        <v>1340593</v>
      </c>
      <c r="D278" s="13">
        <v>1059073.42</v>
      </c>
      <c r="E278" s="41">
        <f t="shared" si="26"/>
        <v>0.79000369239582779</v>
      </c>
    </row>
    <row r="279" spans="1:5" ht="13.2" x14ac:dyDescent="0.25">
      <c r="A279" s="14"/>
      <c r="B279" s="15" t="s">
        <v>595</v>
      </c>
      <c r="C279" s="16"/>
      <c r="D279" s="16"/>
      <c r="E279" s="18"/>
    </row>
    <row r="280" spans="1:5" ht="13.2" x14ac:dyDescent="0.25">
      <c r="A280" s="19"/>
      <c r="B280" s="20" t="s">
        <v>596</v>
      </c>
      <c r="C280" s="21"/>
      <c r="D280" s="21"/>
      <c r="E280" s="23"/>
    </row>
    <row r="281" spans="1:5" ht="13.2" x14ac:dyDescent="0.25">
      <c r="A281" s="19"/>
      <c r="B281" s="20" t="s">
        <v>597</v>
      </c>
      <c r="C281" s="21"/>
      <c r="D281" s="21"/>
      <c r="E281" s="23"/>
    </row>
    <row r="282" spans="1:5" ht="13.2" x14ac:dyDescent="0.25">
      <c r="A282" s="14"/>
      <c r="B282" s="15" t="s">
        <v>598</v>
      </c>
      <c r="C282" s="16">
        <f>C278-C280-C281</f>
        <v>1340593</v>
      </c>
      <c r="D282" s="16">
        <f>D278-D280-D281</f>
        <v>1059073.42</v>
      </c>
      <c r="E282" s="24">
        <f>D282/C282</f>
        <v>0.79000369239582779</v>
      </c>
    </row>
    <row r="283" spans="1:5" ht="22.8" outlineLevel="1" x14ac:dyDescent="0.25">
      <c r="A283" s="11" t="s">
        <v>405</v>
      </c>
      <c r="B283" s="12" t="s">
        <v>406</v>
      </c>
      <c r="C283" s="13">
        <v>396832.2</v>
      </c>
      <c r="D283" s="13">
        <v>288532</v>
      </c>
      <c r="E283" s="41">
        <f t="shared" si="26"/>
        <v>0.72708817480033117</v>
      </c>
    </row>
    <row r="284" spans="1:5" ht="24" outlineLevel="7" x14ac:dyDescent="0.25">
      <c r="A284" s="38" t="s">
        <v>407</v>
      </c>
      <c r="B284" s="25" t="s">
        <v>408</v>
      </c>
      <c r="C284" s="26">
        <v>396832.2</v>
      </c>
      <c r="D284" s="26">
        <v>288532</v>
      </c>
      <c r="E284" s="43">
        <f t="shared" si="26"/>
        <v>0.72708817480033117</v>
      </c>
    </row>
    <row r="285" spans="1:5" ht="22.8" outlineLevel="1" x14ac:dyDescent="0.25">
      <c r="A285" s="11" t="s">
        <v>409</v>
      </c>
      <c r="B285" s="12" t="s">
        <v>410</v>
      </c>
      <c r="C285" s="13">
        <v>365000</v>
      </c>
      <c r="D285" s="13">
        <v>321206.36</v>
      </c>
      <c r="E285" s="41">
        <f t="shared" si="26"/>
        <v>0.88001742465753419</v>
      </c>
    </row>
    <row r="286" spans="1:5" ht="24" outlineLevel="7" x14ac:dyDescent="0.25">
      <c r="A286" s="38" t="s">
        <v>411</v>
      </c>
      <c r="B286" s="25" t="s">
        <v>412</v>
      </c>
      <c r="C286" s="26">
        <v>365000</v>
      </c>
      <c r="D286" s="26">
        <v>321206.36</v>
      </c>
      <c r="E286" s="43">
        <f t="shared" si="26"/>
        <v>0.88001742465753419</v>
      </c>
    </row>
    <row r="287" spans="1:5" ht="34.200000000000003" outlineLevel="1" x14ac:dyDescent="0.25">
      <c r="A287" s="11" t="s">
        <v>413</v>
      </c>
      <c r="B287" s="12" t="s">
        <v>414</v>
      </c>
      <c r="C287" s="13">
        <v>67500</v>
      </c>
      <c r="D287" s="13">
        <v>65296</v>
      </c>
      <c r="E287" s="41">
        <f t="shared" si="26"/>
        <v>0.96734814814814818</v>
      </c>
    </row>
    <row r="288" spans="1:5" ht="24" outlineLevel="7" x14ac:dyDescent="0.25">
      <c r="A288" s="38" t="s">
        <v>415</v>
      </c>
      <c r="B288" s="25" t="s">
        <v>416</v>
      </c>
      <c r="C288" s="26">
        <v>67500</v>
      </c>
      <c r="D288" s="26">
        <v>65296</v>
      </c>
      <c r="E288" s="43">
        <f t="shared" si="26"/>
        <v>0.96734814814814818</v>
      </c>
    </row>
    <row r="289" spans="1:5" ht="34.200000000000003" outlineLevel="1" x14ac:dyDescent="0.25">
      <c r="A289" s="11" t="s">
        <v>417</v>
      </c>
      <c r="B289" s="12" t="s">
        <v>418</v>
      </c>
      <c r="C289" s="13">
        <v>356260.8</v>
      </c>
      <c r="D289" s="13">
        <v>229039.06</v>
      </c>
      <c r="E289" s="41">
        <f t="shared" si="26"/>
        <v>0.64289716971387256</v>
      </c>
    </row>
    <row r="290" spans="1:5" ht="36" outlineLevel="7" x14ac:dyDescent="0.25">
      <c r="A290" s="38" t="s">
        <v>419</v>
      </c>
      <c r="B290" s="25" t="s">
        <v>420</v>
      </c>
      <c r="C290" s="26">
        <v>356260.8</v>
      </c>
      <c r="D290" s="26">
        <v>229039.06</v>
      </c>
      <c r="E290" s="43">
        <f t="shared" si="26"/>
        <v>0.64289716971387256</v>
      </c>
    </row>
    <row r="291" spans="1:5" ht="13.2" outlineLevel="1" x14ac:dyDescent="0.25">
      <c r="A291" s="11" t="s">
        <v>421</v>
      </c>
      <c r="B291" s="12" t="s">
        <v>422</v>
      </c>
      <c r="C291" s="13">
        <v>45000</v>
      </c>
      <c r="D291" s="13">
        <v>45000</v>
      </c>
      <c r="E291" s="41">
        <f t="shared" si="26"/>
        <v>1</v>
      </c>
    </row>
    <row r="292" spans="1:5" ht="24" outlineLevel="7" x14ac:dyDescent="0.25">
      <c r="A292" s="38" t="s">
        <v>423</v>
      </c>
      <c r="B292" s="25" t="s">
        <v>424</v>
      </c>
      <c r="C292" s="26">
        <v>45000</v>
      </c>
      <c r="D292" s="26">
        <v>45000</v>
      </c>
      <c r="E292" s="43">
        <f t="shared" si="26"/>
        <v>1</v>
      </c>
    </row>
    <row r="293" spans="1:5" ht="34.200000000000003" outlineLevel="1" x14ac:dyDescent="0.25">
      <c r="A293" s="11" t="s">
        <v>425</v>
      </c>
      <c r="B293" s="12" t="s">
        <v>426</v>
      </c>
      <c r="C293" s="13">
        <v>75000</v>
      </c>
      <c r="D293" s="13">
        <v>75000</v>
      </c>
      <c r="E293" s="41">
        <f t="shared" si="26"/>
        <v>1</v>
      </c>
    </row>
    <row r="294" spans="1:5" ht="24" outlineLevel="7" x14ac:dyDescent="0.25">
      <c r="A294" s="38" t="s">
        <v>427</v>
      </c>
      <c r="B294" s="25" t="s">
        <v>428</v>
      </c>
      <c r="C294" s="26">
        <v>75000</v>
      </c>
      <c r="D294" s="26">
        <v>75000</v>
      </c>
      <c r="E294" s="43">
        <f t="shared" si="26"/>
        <v>1</v>
      </c>
    </row>
    <row r="295" spans="1:5" ht="13.2" outlineLevel="1" x14ac:dyDescent="0.25">
      <c r="A295" s="11" t="s">
        <v>429</v>
      </c>
      <c r="B295" s="12" t="s">
        <v>430</v>
      </c>
      <c r="C295" s="13">
        <v>35000</v>
      </c>
      <c r="D295" s="13">
        <v>35000</v>
      </c>
      <c r="E295" s="41">
        <f t="shared" si="26"/>
        <v>1</v>
      </c>
    </row>
    <row r="296" spans="1:5" ht="13.2" outlineLevel="7" x14ac:dyDescent="0.25">
      <c r="A296" s="38" t="s">
        <v>431</v>
      </c>
      <c r="B296" s="25" t="s">
        <v>432</v>
      </c>
      <c r="C296" s="26">
        <v>35000</v>
      </c>
      <c r="D296" s="26">
        <v>35000</v>
      </c>
      <c r="E296" s="43">
        <f t="shared" si="26"/>
        <v>1</v>
      </c>
    </row>
    <row r="297" spans="1:5" ht="22.8" x14ac:dyDescent="0.25">
      <c r="A297" s="11" t="s">
        <v>433</v>
      </c>
      <c r="B297" s="12" t="s">
        <v>434</v>
      </c>
      <c r="C297" s="13">
        <v>2158286</v>
      </c>
      <c r="D297" s="13">
        <v>2158286</v>
      </c>
      <c r="E297" s="41">
        <f t="shared" si="26"/>
        <v>1</v>
      </c>
    </row>
    <row r="298" spans="1:5" ht="13.2" x14ac:dyDescent="0.25">
      <c r="A298" s="14"/>
      <c r="B298" s="15" t="s">
        <v>595</v>
      </c>
      <c r="C298" s="16"/>
      <c r="D298" s="16"/>
      <c r="E298" s="18"/>
    </row>
    <row r="299" spans="1:5" ht="13.2" x14ac:dyDescent="0.25">
      <c r="A299" s="19"/>
      <c r="B299" s="20" t="s">
        <v>596</v>
      </c>
      <c r="C299" s="21"/>
      <c r="D299" s="21"/>
      <c r="E299" s="23"/>
    </row>
    <row r="300" spans="1:5" ht="13.2" x14ac:dyDescent="0.25">
      <c r="A300" s="19"/>
      <c r="B300" s="20" t="s">
        <v>597</v>
      </c>
      <c r="C300" s="21">
        <v>845342.11</v>
      </c>
      <c r="D300" s="21">
        <v>845342.11</v>
      </c>
      <c r="E300" s="23">
        <f>D300/C300</f>
        <v>1</v>
      </c>
    </row>
    <row r="301" spans="1:5" ht="13.2" x14ac:dyDescent="0.25">
      <c r="A301" s="14"/>
      <c r="B301" s="15" t="s">
        <v>598</v>
      </c>
      <c r="C301" s="16">
        <f>C297-C299-C300</f>
        <v>1312943.8900000001</v>
      </c>
      <c r="D301" s="16">
        <f>D297-D299-D300</f>
        <v>1312943.8900000001</v>
      </c>
      <c r="E301" s="24">
        <f>D301/C301</f>
        <v>1</v>
      </c>
    </row>
    <row r="302" spans="1:5" ht="22.8" outlineLevel="1" x14ac:dyDescent="0.25">
      <c r="A302" s="11" t="s">
        <v>435</v>
      </c>
      <c r="B302" s="12" t="s">
        <v>436</v>
      </c>
      <c r="C302" s="13">
        <v>820000</v>
      </c>
      <c r="D302" s="13">
        <v>820000</v>
      </c>
      <c r="E302" s="41">
        <f t="shared" si="26"/>
        <v>1</v>
      </c>
    </row>
    <row r="303" spans="1:5" ht="48" outlineLevel="7" x14ac:dyDescent="0.25">
      <c r="A303" s="38" t="s">
        <v>437</v>
      </c>
      <c r="B303" s="25" t="s">
        <v>438</v>
      </c>
      <c r="C303" s="26">
        <v>820000</v>
      </c>
      <c r="D303" s="26">
        <v>820000</v>
      </c>
      <c r="E303" s="43">
        <f t="shared" si="26"/>
        <v>1</v>
      </c>
    </row>
    <row r="304" spans="1:5" ht="45.6" outlineLevel="1" x14ac:dyDescent="0.25">
      <c r="A304" s="11" t="s">
        <v>439</v>
      </c>
      <c r="B304" s="12" t="s">
        <v>440</v>
      </c>
      <c r="C304" s="13">
        <v>1338286</v>
      </c>
      <c r="D304" s="13">
        <v>1338286</v>
      </c>
      <c r="E304" s="41">
        <f t="shared" si="26"/>
        <v>1</v>
      </c>
    </row>
    <row r="305" spans="1:5" ht="24" outlineLevel="7" x14ac:dyDescent="0.25">
      <c r="A305" s="38" t="s">
        <v>441</v>
      </c>
      <c r="B305" s="25" t="s">
        <v>442</v>
      </c>
      <c r="C305" s="26">
        <v>470286</v>
      </c>
      <c r="D305" s="26">
        <v>470286</v>
      </c>
      <c r="E305" s="42">
        <f t="shared" si="26"/>
        <v>1</v>
      </c>
    </row>
    <row r="306" spans="1:5" ht="48" outlineLevel="7" x14ac:dyDescent="0.25">
      <c r="A306" s="38" t="s">
        <v>443</v>
      </c>
      <c r="B306" s="29" t="s">
        <v>444</v>
      </c>
      <c r="C306" s="26">
        <v>100000</v>
      </c>
      <c r="D306" s="26">
        <v>100000</v>
      </c>
      <c r="E306" s="42">
        <f t="shared" si="26"/>
        <v>1</v>
      </c>
    </row>
    <row r="307" spans="1:5" ht="36" outlineLevel="7" x14ac:dyDescent="0.25">
      <c r="A307" s="38" t="s">
        <v>445</v>
      </c>
      <c r="B307" s="25" t="s">
        <v>446</v>
      </c>
      <c r="C307" s="26">
        <v>180000</v>
      </c>
      <c r="D307" s="26">
        <v>180000</v>
      </c>
      <c r="E307" s="42">
        <f t="shared" si="26"/>
        <v>1</v>
      </c>
    </row>
    <row r="308" spans="1:5" ht="24" outlineLevel="7" x14ac:dyDescent="0.25">
      <c r="A308" s="38" t="s">
        <v>447</v>
      </c>
      <c r="B308" s="25" t="s">
        <v>448</v>
      </c>
      <c r="C308" s="26">
        <v>80000</v>
      </c>
      <c r="D308" s="26">
        <v>80000</v>
      </c>
      <c r="E308" s="42">
        <f t="shared" si="26"/>
        <v>1</v>
      </c>
    </row>
    <row r="309" spans="1:5" ht="36" outlineLevel="7" x14ac:dyDescent="0.25">
      <c r="A309" s="38" t="s">
        <v>449</v>
      </c>
      <c r="B309" s="25" t="s">
        <v>450</v>
      </c>
      <c r="C309" s="26">
        <v>145000</v>
      </c>
      <c r="D309" s="26">
        <v>145000</v>
      </c>
      <c r="E309" s="42">
        <f t="shared" si="26"/>
        <v>1</v>
      </c>
    </row>
    <row r="310" spans="1:5" ht="36" outlineLevel="7" x14ac:dyDescent="0.25">
      <c r="A310" s="38" t="s">
        <v>451</v>
      </c>
      <c r="B310" s="25" t="s">
        <v>452</v>
      </c>
      <c r="C310" s="26">
        <v>73000</v>
      </c>
      <c r="D310" s="26">
        <v>73000</v>
      </c>
      <c r="E310" s="42">
        <f t="shared" si="26"/>
        <v>1</v>
      </c>
    </row>
    <row r="311" spans="1:5" ht="24" outlineLevel="7" x14ac:dyDescent="0.25">
      <c r="A311" s="38" t="s">
        <v>453</v>
      </c>
      <c r="B311" s="25" t="s">
        <v>454</v>
      </c>
      <c r="C311" s="26">
        <v>75000</v>
      </c>
      <c r="D311" s="26">
        <v>75000</v>
      </c>
      <c r="E311" s="42">
        <f t="shared" si="26"/>
        <v>1</v>
      </c>
    </row>
    <row r="312" spans="1:5" ht="36" outlineLevel="7" x14ac:dyDescent="0.25">
      <c r="A312" s="38" t="s">
        <v>455</v>
      </c>
      <c r="B312" s="25" t="s">
        <v>456</v>
      </c>
      <c r="C312" s="26">
        <v>95000</v>
      </c>
      <c r="D312" s="26">
        <v>95000</v>
      </c>
      <c r="E312" s="42">
        <f t="shared" si="26"/>
        <v>1</v>
      </c>
    </row>
    <row r="313" spans="1:5" ht="36" outlineLevel="7" x14ac:dyDescent="0.25">
      <c r="A313" s="38" t="s">
        <v>457</v>
      </c>
      <c r="B313" s="25" t="s">
        <v>458</v>
      </c>
      <c r="C313" s="26">
        <v>120000</v>
      </c>
      <c r="D313" s="26">
        <v>120000</v>
      </c>
      <c r="E313" s="42">
        <f t="shared" si="26"/>
        <v>1</v>
      </c>
    </row>
    <row r="314" spans="1:5" ht="22.8" x14ac:dyDescent="0.25">
      <c r="A314" s="31" t="s">
        <v>459</v>
      </c>
      <c r="B314" s="32" t="s">
        <v>460</v>
      </c>
      <c r="C314" s="33">
        <v>2094937.3</v>
      </c>
      <c r="D314" s="33">
        <v>2094937.3</v>
      </c>
      <c r="E314" s="40">
        <f t="shared" ref="E314:E343" si="27">D314/C314</f>
        <v>1</v>
      </c>
    </row>
    <row r="315" spans="1:5" ht="13.2" x14ac:dyDescent="0.25">
      <c r="A315" s="14"/>
      <c r="B315" s="15" t="s">
        <v>595</v>
      </c>
      <c r="C315" s="16"/>
      <c r="D315" s="16"/>
      <c r="E315" s="18"/>
    </row>
    <row r="316" spans="1:5" ht="13.2" x14ac:dyDescent="0.25">
      <c r="A316" s="19"/>
      <c r="B316" s="20" t="s">
        <v>596</v>
      </c>
      <c r="C316" s="21"/>
      <c r="D316" s="21"/>
      <c r="E316" s="23"/>
    </row>
    <row r="317" spans="1:5" ht="13.2" x14ac:dyDescent="0.25">
      <c r="A317" s="19"/>
      <c r="B317" s="20" t="s">
        <v>597</v>
      </c>
      <c r="C317" s="21">
        <v>0</v>
      </c>
      <c r="D317" s="21">
        <v>0</v>
      </c>
      <c r="E317" s="23"/>
    </row>
    <row r="318" spans="1:5" ht="13.2" x14ac:dyDescent="0.25">
      <c r="A318" s="14"/>
      <c r="B318" s="15" t="s">
        <v>598</v>
      </c>
      <c r="C318" s="16">
        <f>C314-C316-C317</f>
        <v>2094937.3</v>
      </c>
      <c r="D318" s="16">
        <f>D314-D316-D317</f>
        <v>2094937.3</v>
      </c>
      <c r="E318" s="24">
        <f>D318/C318</f>
        <v>1</v>
      </c>
    </row>
    <row r="319" spans="1:5" ht="22.8" outlineLevel="1" x14ac:dyDescent="0.25">
      <c r="A319" s="11" t="s">
        <v>461</v>
      </c>
      <c r="B319" s="12" t="s">
        <v>462</v>
      </c>
      <c r="C319" s="13">
        <v>2094937.3</v>
      </c>
      <c r="D319" s="13">
        <v>2094937.3</v>
      </c>
      <c r="E319" s="41">
        <f t="shared" si="27"/>
        <v>1</v>
      </c>
    </row>
    <row r="320" spans="1:5" ht="13.2" outlineLevel="7" x14ac:dyDescent="0.25">
      <c r="A320" s="38" t="s">
        <v>463</v>
      </c>
      <c r="B320" s="25" t="s">
        <v>11</v>
      </c>
      <c r="C320" s="26">
        <v>2094937.3</v>
      </c>
      <c r="D320" s="26">
        <v>2094937.3</v>
      </c>
      <c r="E320" s="43">
        <f t="shared" si="27"/>
        <v>1</v>
      </c>
    </row>
    <row r="321" spans="1:5" ht="22.8" x14ac:dyDescent="0.25">
      <c r="A321" s="31" t="s">
        <v>464</v>
      </c>
      <c r="B321" s="32" t="s">
        <v>465</v>
      </c>
      <c r="C321" s="33">
        <v>205980256.25999999</v>
      </c>
      <c r="D321" s="33">
        <v>177254738.86000001</v>
      </c>
      <c r="E321" s="40">
        <f t="shared" si="27"/>
        <v>0.86054237468400374</v>
      </c>
    </row>
    <row r="322" spans="1:5" ht="13.2" x14ac:dyDescent="0.25">
      <c r="A322" s="14"/>
      <c r="B322" s="15" t="s">
        <v>595</v>
      </c>
      <c r="C322" s="16"/>
      <c r="D322" s="16"/>
      <c r="E322" s="18"/>
    </row>
    <row r="323" spans="1:5" ht="13.2" x14ac:dyDescent="0.25">
      <c r="A323" s="19"/>
      <c r="B323" s="20" t="s">
        <v>596</v>
      </c>
      <c r="C323" s="21"/>
      <c r="D323" s="21"/>
      <c r="E323" s="23"/>
    </row>
    <row r="324" spans="1:5" ht="13.2" x14ac:dyDescent="0.25">
      <c r="A324" s="19"/>
      <c r="B324" s="20" t="s">
        <v>597</v>
      </c>
      <c r="C324" s="21">
        <v>142211698.59999999</v>
      </c>
      <c r="D324" s="21">
        <v>125007698.59999999</v>
      </c>
      <c r="E324" s="23">
        <f>D324/C324</f>
        <v>0.87902542358072921</v>
      </c>
    </row>
    <row r="325" spans="1:5" ht="13.2" x14ac:dyDescent="0.25">
      <c r="A325" s="14"/>
      <c r="B325" s="15" t="s">
        <v>598</v>
      </c>
      <c r="C325" s="16">
        <f>C321-C323-C324</f>
        <v>63768557.659999996</v>
      </c>
      <c r="D325" s="16">
        <f>D321-D323-D324</f>
        <v>52247040.26000002</v>
      </c>
      <c r="E325" s="24">
        <f>D325/C325</f>
        <v>0.81932291049406847</v>
      </c>
    </row>
    <row r="326" spans="1:5" ht="22.8" outlineLevel="1" x14ac:dyDescent="0.25">
      <c r="A326" s="11" t="s">
        <v>466</v>
      </c>
      <c r="B326" s="12" t="s">
        <v>467</v>
      </c>
      <c r="C326" s="13">
        <v>77002043.420000002</v>
      </c>
      <c r="D326" s="13">
        <v>51705942.590000004</v>
      </c>
      <c r="E326" s="41">
        <f t="shared" si="27"/>
        <v>0.67148792802776769</v>
      </c>
    </row>
    <row r="327" spans="1:5" ht="36" outlineLevel="7" x14ac:dyDescent="0.25">
      <c r="A327" s="38" t="s">
        <v>468</v>
      </c>
      <c r="B327" s="25" t="s">
        <v>469</v>
      </c>
      <c r="C327" s="26">
        <v>4834964</v>
      </c>
      <c r="D327" s="26">
        <v>0</v>
      </c>
      <c r="E327" s="42">
        <f t="shared" si="27"/>
        <v>0</v>
      </c>
    </row>
    <row r="328" spans="1:5" ht="36" outlineLevel="7" x14ac:dyDescent="0.25">
      <c r="A328" s="38" t="s">
        <v>470</v>
      </c>
      <c r="B328" s="25" t="s">
        <v>471</v>
      </c>
      <c r="C328" s="26">
        <v>490772.38</v>
      </c>
      <c r="D328" s="26">
        <v>343655.03</v>
      </c>
      <c r="E328" s="42">
        <f t="shared" si="27"/>
        <v>0.70023302859871617</v>
      </c>
    </row>
    <row r="329" spans="1:5" ht="24" outlineLevel="7" x14ac:dyDescent="0.25">
      <c r="A329" s="38" t="s">
        <v>472</v>
      </c>
      <c r="B329" s="25" t="s">
        <v>473</v>
      </c>
      <c r="C329" s="26">
        <v>1933307.04</v>
      </c>
      <c r="D329" s="26">
        <v>1544335.44</v>
      </c>
      <c r="E329" s="42">
        <f t="shared" si="27"/>
        <v>0.79880505685222147</v>
      </c>
    </row>
    <row r="330" spans="1:5" ht="24" outlineLevel="7" x14ac:dyDescent="0.25">
      <c r="A330" s="38" t="s">
        <v>474</v>
      </c>
      <c r="B330" s="25" t="s">
        <v>475</v>
      </c>
      <c r="C330" s="26">
        <v>740000</v>
      </c>
      <c r="D330" s="26">
        <v>314952.12</v>
      </c>
      <c r="E330" s="42">
        <f t="shared" si="27"/>
        <v>0.42561097297297296</v>
      </c>
    </row>
    <row r="331" spans="1:5" ht="13.2" outlineLevel="7" x14ac:dyDescent="0.25">
      <c r="A331" s="38" t="s">
        <v>476</v>
      </c>
      <c r="B331" s="25" t="s">
        <v>477</v>
      </c>
      <c r="C331" s="26">
        <v>800000</v>
      </c>
      <c r="D331" s="26">
        <v>0</v>
      </c>
      <c r="E331" s="42">
        <f t="shared" si="27"/>
        <v>0</v>
      </c>
    </row>
    <row r="332" spans="1:5" ht="36" outlineLevel="7" x14ac:dyDescent="0.25">
      <c r="A332" s="38" t="s">
        <v>478</v>
      </c>
      <c r="B332" s="25" t="s">
        <v>479</v>
      </c>
      <c r="C332" s="26">
        <v>49503000</v>
      </c>
      <c r="D332" s="26">
        <v>49503000</v>
      </c>
      <c r="E332" s="42">
        <f t="shared" si="27"/>
        <v>1</v>
      </c>
    </row>
    <row r="333" spans="1:5" ht="36" outlineLevel="7" x14ac:dyDescent="0.25">
      <c r="A333" s="38" t="s">
        <v>480</v>
      </c>
      <c r="B333" s="25" t="s">
        <v>481</v>
      </c>
      <c r="C333" s="26">
        <v>18700000</v>
      </c>
      <c r="D333" s="26">
        <v>0</v>
      </c>
      <c r="E333" s="42">
        <f t="shared" si="27"/>
        <v>0</v>
      </c>
    </row>
    <row r="334" spans="1:5" ht="22.8" outlineLevel="1" x14ac:dyDescent="0.25">
      <c r="A334" s="11" t="s">
        <v>482</v>
      </c>
      <c r="B334" s="12" t="s">
        <v>483</v>
      </c>
      <c r="C334" s="13">
        <v>128978212.84</v>
      </c>
      <c r="D334" s="13">
        <v>125548796.27</v>
      </c>
      <c r="E334" s="41">
        <f t="shared" ref="E334" si="28">D334/C334</f>
        <v>0.97341088471853565</v>
      </c>
    </row>
    <row r="335" spans="1:5" ht="13.2" outlineLevel="7" x14ac:dyDescent="0.25">
      <c r="A335" s="38" t="s">
        <v>484</v>
      </c>
      <c r="B335" s="25" t="s">
        <v>485</v>
      </c>
      <c r="C335" s="26">
        <v>5352317.1399999997</v>
      </c>
      <c r="D335" s="26">
        <v>3977690.42</v>
      </c>
      <c r="E335" s="42">
        <f t="shared" si="27"/>
        <v>0.74317166116206634</v>
      </c>
    </row>
    <row r="336" spans="1:5" ht="13.2" outlineLevel="7" x14ac:dyDescent="0.25">
      <c r="A336" s="38" t="s">
        <v>486</v>
      </c>
      <c r="B336" s="25" t="s">
        <v>487</v>
      </c>
      <c r="C336" s="26">
        <v>1166201</v>
      </c>
      <c r="D336" s="26">
        <v>1166201</v>
      </c>
      <c r="E336" s="42">
        <f t="shared" si="27"/>
        <v>1</v>
      </c>
    </row>
    <row r="337" spans="1:5" ht="13.2" outlineLevel="7" x14ac:dyDescent="0.25">
      <c r="A337" s="38" t="s">
        <v>488</v>
      </c>
      <c r="B337" s="25" t="s">
        <v>489</v>
      </c>
      <c r="C337" s="26">
        <v>60000</v>
      </c>
      <c r="D337" s="26">
        <v>60000</v>
      </c>
      <c r="E337" s="42">
        <f t="shared" si="27"/>
        <v>1</v>
      </c>
    </row>
    <row r="338" spans="1:5" ht="24" outlineLevel="7" x14ac:dyDescent="0.25">
      <c r="A338" s="38" t="s">
        <v>490</v>
      </c>
      <c r="B338" s="25" t="s">
        <v>491</v>
      </c>
      <c r="C338" s="26">
        <v>254000</v>
      </c>
      <c r="D338" s="26">
        <v>54000</v>
      </c>
      <c r="E338" s="42">
        <f t="shared" si="27"/>
        <v>0.2125984251968504</v>
      </c>
    </row>
    <row r="339" spans="1:5" ht="24" outlineLevel="7" x14ac:dyDescent="0.25">
      <c r="A339" s="38" t="s">
        <v>492</v>
      </c>
      <c r="B339" s="25" t="s">
        <v>493</v>
      </c>
      <c r="C339" s="26">
        <v>10512535</v>
      </c>
      <c r="D339" s="26">
        <v>10364784</v>
      </c>
      <c r="E339" s="42">
        <f t="shared" si="27"/>
        <v>0.98594525487905627</v>
      </c>
    </row>
    <row r="340" spans="1:5" ht="13.2" outlineLevel="7" x14ac:dyDescent="0.25">
      <c r="A340" s="38" t="s">
        <v>494</v>
      </c>
      <c r="B340" s="25" t="s">
        <v>495</v>
      </c>
      <c r="C340" s="26">
        <v>8251453.3899999997</v>
      </c>
      <c r="D340" s="26">
        <v>6904846.2199999997</v>
      </c>
      <c r="E340" s="42">
        <f t="shared" si="27"/>
        <v>0.8368036385405796</v>
      </c>
    </row>
    <row r="341" spans="1:5" ht="24" outlineLevel="7" x14ac:dyDescent="0.25">
      <c r="A341" s="38" t="s">
        <v>496</v>
      </c>
      <c r="B341" s="25" t="s">
        <v>497</v>
      </c>
      <c r="C341" s="26">
        <v>2986485.64</v>
      </c>
      <c r="D341" s="26">
        <v>2626053.96</v>
      </c>
      <c r="E341" s="42">
        <f t="shared" si="27"/>
        <v>0.87931243493271904</v>
      </c>
    </row>
    <row r="342" spans="1:5" ht="24" outlineLevel="7" x14ac:dyDescent="0.25">
      <c r="A342" s="38" t="s">
        <v>498</v>
      </c>
      <c r="B342" s="25" t="s">
        <v>499</v>
      </c>
      <c r="C342" s="26">
        <v>38988666.670000002</v>
      </c>
      <c r="D342" s="26">
        <v>38988666.670000002</v>
      </c>
      <c r="E342" s="42">
        <f t="shared" si="27"/>
        <v>1</v>
      </c>
    </row>
    <row r="343" spans="1:5" ht="13.2" outlineLevel="7" x14ac:dyDescent="0.25">
      <c r="A343" s="38" t="s">
        <v>500</v>
      </c>
      <c r="B343" s="25" t="s">
        <v>487</v>
      </c>
      <c r="C343" s="26">
        <v>61406554</v>
      </c>
      <c r="D343" s="26">
        <v>61406554</v>
      </c>
      <c r="E343" s="42">
        <f t="shared" si="27"/>
        <v>1</v>
      </c>
    </row>
    <row r="344" spans="1:5" ht="57" x14ac:dyDescent="0.25">
      <c r="A344" s="31" t="s">
        <v>501</v>
      </c>
      <c r="B344" s="34" t="s">
        <v>502</v>
      </c>
      <c r="C344" s="33">
        <v>111247422.73999999</v>
      </c>
      <c r="D344" s="33">
        <v>94303304.439999998</v>
      </c>
      <c r="E344" s="40">
        <f t="shared" ref="E344:E354" si="29">D344/C344</f>
        <v>0.84768979017517865</v>
      </c>
    </row>
    <row r="345" spans="1:5" ht="13.2" x14ac:dyDescent="0.25">
      <c r="A345" s="14"/>
      <c r="B345" s="15" t="s">
        <v>595</v>
      </c>
      <c r="C345" s="16"/>
      <c r="D345" s="16"/>
      <c r="E345" s="18"/>
    </row>
    <row r="346" spans="1:5" ht="13.2" x14ac:dyDescent="0.25">
      <c r="A346" s="19"/>
      <c r="B346" s="20" t="s">
        <v>596</v>
      </c>
      <c r="C346" s="21"/>
      <c r="D346" s="21"/>
      <c r="E346" s="23"/>
    </row>
    <row r="347" spans="1:5" ht="13.2" x14ac:dyDescent="0.25">
      <c r="A347" s="19"/>
      <c r="B347" s="20" t="s">
        <v>597</v>
      </c>
      <c r="C347" s="21">
        <v>27210191.100000001</v>
      </c>
      <c r="D347" s="21">
        <v>27210191.100000001</v>
      </c>
      <c r="E347" s="23">
        <f>D347/C347</f>
        <v>1</v>
      </c>
    </row>
    <row r="348" spans="1:5" ht="13.2" x14ac:dyDescent="0.25">
      <c r="A348" s="14"/>
      <c r="B348" s="15" t="s">
        <v>598</v>
      </c>
      <c r="C348" s="16">
        <f>C344-C346-C347</f>
        <v>84037231.639999986</v>
      </c>
      <c r="D348" s="16">
        <f>D344-D346-D347</f>
        <v>67093113.339999996</v>
      </c>
      <c r="E348" s="24">
        <f>D348/C348</f>
        <v>0.79837367355715061</v>
      </c>
    </row>
    <row r="349" spans="1:5" ht="22.8" outlineLevel="1" x14ac:dyDescent="0.25">
      <c r="A349" s="11" t="s">
        <v>503</v>
      </c>
      <c r="B349" s="12" t="s">
        <v>504</v>
      </c>
      <c r="C349" s="13">
        <v>46716456.729999997</v>
      </c>
      <c r="D349" s="13">
        <v>35032265.670000002</v>
      </c>
      <c r="E349" s="41">
        <f t="shared" si="29"/>
        <v>0.7498913257157036</v>
      </c>
    </row>
    <row r="350" spans="1:5" ht="13.2" outlineLevel="7" x14ac:dyDescent="0.25">
      <c r="A350" s="38" t="s">
        <v>505</v>
      </c>
      <c r="B350" s="25" t="s">
        <v>506</v>
      </c>
      <c r="C350" s="26">
        <v>10711891.060000001</v>
      </c>
      <c r="D350" s="26">
        <v>27700</v>
      </c>
      <c r="E350" s="42">
        <f t="shared" si="29"/>
        <v>2.5859112872643423E-3</v>
      </c>
    </row>
    <row r="351" spans="1:5" ht="24" outlineLevel="7" x14ac:dyDescent="0.25">
      <c r="A351" s="38" t="s">
        <v>507</v>
      </c>
      <c r="B351" s="25" t="s">
        <v>508</v>
      </c>
      <c r="C351" s="26">
        <v>1340000</v>
      </c>
      <c r="D351" s="26">
        <v>340000</v>
      </c>
      <c r="E351" s="42">
        <f t="shared" si="29"/>
        <v>0.2537313432835821</v>
      </c>
    </row>
    <row r="352" spans="1:5" ht="24" outlineLevel="7" x14ac:dyDescent="0.25">
      <c r="A352" s="38" t="s">
        <v>509</v>
      </c>
      <c r="B352" s="25" t="s">
        <v>510</v>
      </c>
      <c r="C352" s="26">
        <v>4431020</v>
      </c>
      <c r="D352" s="26">
        <v>4431020</v>
      </c>
      <c r="E352" s="42">
        <f t="shared" si="29"/>
        <v>1</v>
      </c>
    </row>
    <row r="353" spans="1:5" ht="13.2" outlineLevel="7" x14ac:dyDescent="0.25">
      <c r="A353" s="38" t="s">
        <v>511</v>
      </c>
      <c r="B353" s="25" t="s">
        <v>512</v>
      </c>
      <c r="C353" s="26">
        <v>1537777.78</v>
      </c>
      <c r="D353" s="26">
        <v>1537777.78</v>
      </c>
      <c r="E353" s="42">
        <f t="shared" si="29"/>
        <v>1</v>
      </c>
    </row>
    <row r="354" spans="1:5" ht="24" outlineLevel="7" x14ac:dyDescent="0.25">
      <c r="A354" s="38" t="s">
        <v>513</v>
      </c>
      <c r="B354" s="25" t="s">
        <v>514</v>
      </c>
      <c r="C354" s="26">
        <v>28695767.890000001</v>
      </c>
      <c r="D354" s="26">
        <v>28695767.890000001</v>
      </c>
      <c r="E354" s="42">
        <f t="shared" si="29"/>
        <v>1</v>
      </c>
    </row>
    <row r="355" spans="1:5" ht="34.200000000000003" outlineLevel="1" x14ac:dyDescent="0.25">
      <c r="A355" s="11" t="s">
        <v>515</v>
      </c>
      <c r="B355" s="12" t="s">
        <v>516</v>
      </c>
      <c r="C355" s="13">
        <v>1170000</v>
      </c>
      <c r="D355" s="13">
        <v>1170000</v>
      </c>
      <c r="E355" s="41">
        <f t="shared" ref="E355:E376" si="30">D355/C355</f>
        <v>1</v>
      </c>
    </row>
    <row r="356" spans="1:5" ht="24" outlineLevel="7" x14ac:dyDescent="0.25">
      <c r="A356" s="38" t="s">
        <v>517</v>
      </c>
      <c r="B356" s="25" t="s">
        <v>518</v>
      </c>
      <c r="C356" s="26">
        <v>1170000</v>
      </c>
      <c r="D356" s="26">
        <v>1170000</v>
      </c>
      <c r="E356" s="43">
        <f t="shared" si="30"/>
        <v>1</v>
      </c>
    </row>
    <row r="357" spans="1:5" ht="34.200000000000003" outlineLevel="1" x14ac:dyDescent="0.25">
      <c r="A357" s="11" t="s">
        <v>519</v>
      </c>
      <c r="B357" s="12" t="s">
        <v>520</v>
      </c>
      <c r="C357" s="13">
        <v>1150550</v>
      </c>
      <c r="D357" s="13">
        <v>1150550</v>
      </c>
      <c r="E357" s="41">
        <f t="shared" si="30"/>
        <v>1</v>
      </c>
    </row>
    <row r="358" spans="1:5" ht="36" outlineLevel="7" x14ac:dyDescent="0.25">
      <c r="A358" s="38" t="s">
        <v>521</v>
      </c>
      <c r="B358" s="25" t="s">
        <v>522</v>
      </c>
      <c r="C358" s="26">
        <v>1150550</v>
      </c>
      <c r="D358" s="26">
        <v>1150550</v>
      </c>
      <c r="E358" s="43">
        <f t="shared" si="30"/>
        <v>1</v>
      </c>
    </row>
    <row r="359" spans="1:5" ht="22.8" outlineLevel="1" x14ac:dyDescent="0.25">
      <c r="A359" s="11" t="s">
        <v>523</v>
      </c>
      <c r="B359" s="12" t="s">
        <v>524</v>
      </c>
      <c r="C359" s="13">
        <v>62210416.009999998</v>
      </c>
      <c r="D359" s="13">
        <v>56950488.770000003</v>
      </c>
      <c r="E359" s="41">
        <f t="shared" si="30"/>
        <v>0.91544941221491771</v>
      </c>
    </row>
    <row r="360" spans="1:5" ht="13.2" outlineLevel="7" x14ac:dyDescent="0.25">
      <c r="A360" s="38" t="s">
        <v>525</v>
      </c>
      <c r="B360" s="25" t="s">
        <v>526</v>
      </c>
      <c r="C360" s="26">
        <v>62210416.009999998</v>
      </c>
      <c r="D360" s="26">
        <v>56950488.770000003</v>
      </c>
      <c r="E360" s="41">
        <f t="shared" si="30"/>
        <v>0.91544941221491771</v>
      </c>
    </row>
    <row r="361" spans="1:5" ht="22.8" x14ac:dyDescent="0.25">
      <c r="A361" s="31" t="s">
        <v>527</v>
      </c>
      <c r="B361" s="32" t="s">
        <v>528</v>
      </c>
      <c r="C361" s="33">
        <v>7535000</v>
      </c>
      <c r="D361" s="33">
        <v>7485000</v>
      </c>
      <c r="E361" s="40">
        <f t="shared" si="30"/>
        <v>0.99336429993364295</v>
      </c>
    </row>
    <row r="362" spans="1:5" ht="22.8" outlineLevel="1" x14ac:dyDescent="0.25">
      <c r="A362" s="31" t="s">
        <v>529</v>
      </c>
      <c r="B362" s="32" t="s">
        <v>530</v>
      </c>
      <c r="C362" s="33">
        <v>1418000</v>
      </c>
      <c r="D362" s="33">
        <v>1418000</v>
      </c>
      <c r="E362" s="40">
        <f t="shared" si="30"/>
        <v>1</v>
      </c>
    </row>
    <row r="363" spans="1:5" ht="13.2" outlineLevel="1" x14ac:dyDescent="0.25">
      <c r="A363" s="14"/>
      <c r="B363" s="15" t="s">
        <v>595</v>
      </c>
      <c r="C363" s="16"/>
      <c r="D363" s="16"/>
      <c r="E363" s="18"/>
    </row>
    <row r="364" spans="1:5" ht="13.2" outlineLevel="1" x14ac:dyDescent="0.25">
      <c r="A364" s="19"/>
      <c r="B364" s="20" t="s">
        <v>596</v>
      </c>
      <c r="C364" s="21"/>
      <c r="D364" s="21"/>
      <c r="E364" s="23"/>
    </row>
    <row r="365" spans="1:5" ht="13.2" outlineLevel="1" x14ac:dyDescent="0.25">
      <c r="A365" s="19"/>
      <c r="B365" s="20" t="s">
        <v>597</v>
      </c>
      <c r="C365" s="21"/>
      <c r="D365" s="21"/>
      <c r="E365" s="23"/>
    </row>
    <row r="366" spans="1:5" ht="13.2" outlineLevel="1" x14ac:dyDescent="0.25">
      <c r="A366" s="14"/>
      <c r="B366" s="15" t="s">
        <v>598</v>
      </c>
      <c r="C366" s="16">
        <f>C362-C364-C365</f>
        <v>1418000</v>
      </c>
      <c r="D366" s="16">
        <f>D362-D364-D365</f>
        <v>1418000</v>
      </c>
      <c r="E366" s="24">
        <f>D366/C366</f>
        <v>1</v>
      </c>
    </row>
    <row r="367" spans="1:5" ht="45.6" outlineLevel="2" x14ac:dyDescent="0.25">
      <c r="A367" s="11" t="s">
        <v>531</v>
      </c>
      <c r="B367" s="12" t="s">
        <v>532</v>
      </c>
      <c r="C367" s="13">
        <v>1418000</v>
      </c>
      <c r="D367" s="13">
        <v>1418000</v>
      </c>
      <c r="E367" s="41">
        <f t="shared" si="30"/>
        <v>1</v>
      </c>
    </row>
    <row r="368" spans="1:5" ht="13.2" outlineLevel="7" x14ac:dyDescent="0.25">
      <c r="A368" s="38" t="s">
        <v>533</v>
      </c>
      <c r="B368" s="25" t="s">
        <v>534</v>
      </c>
      <c r="C368" s="26">
        <v>1418000</v>
      </c>
      <c r="D368" s="26">
        <v>1418000</v>
      </c>
      <c r="E368" s="43">
        <f t="shared" si="30"/>
        <v>1</v>
      </c>
    </row>
    <row r="369" spans="1:5" ht="22.8" outlineLevel="1" x14ac:dyDescent="0.25">
      <c r="A369" s="31" t="s">
        <v>535</v>
      </c>
      <c r="B369" s="32" t="s">
        <v>536</v>
      </c>
      <c r="C369" s="33">
        <v>4398000</v>
      </c>
      <c r="D369" s="33">
        <v>4398000</v>
      </c>
      <c r="E369" s="40">
        <f t="shared" si="30"/>
        <v>1</v>
      </c>
    </row>
    <row r="370" spans="1:5" ht="13.2" outlineLevel="1" x14ac:dyDescent="0.25">
      <c r="A370" s="14"/>
      <c r="B370" s="15" t="s">
        <v>595</v>
      </c>
      <c r="C370" s="16"/>
      <c r="D370" s="16"/>
      <c r="E370" s="18"/>
    </row>
    <row r="371" spans="1:5" ht="13.2" outlineLevel="1" x14ac:dyDescent="0.25">
      <c r="A371" s="19"/>
      <c r="B371" s="20" t="s">
        <v>596</v>
      </c>
      <c r="C371" s="21"/>
      <c r="D371" s="21"/>
      <c r="E371" s="23"/>
    </row>
    <row r="372" spans="1:5" ht="13.2" outlineLevel="1" x14ac:dyDescent="0.25">
      <c r="A372" s="19"/>
      <c r="B372" s="20" t="s">
        <v>597</v>
      </c>
      <c r="C372" s="21"/>
      <c r="D372" s="21"/>
      <c r="E372" s="23"/>
    </row>
    <row r="373" spans="1:5" ht="13.2" outlineLevel="1" x14ac:dyDescent="0.25">
      <c r="A373" s="14"/>
      <c r="B373" s="15" t="s">
        <v>598</v>
      </c>
      <c r="C373" s="16">
        <f>C369-C371-C372</f>
        <v>4398000</v>
      </c>
      <c r="D373" s="16">
        <f>D369-D371-D372</f>
        <v>4398000</v>
      </c>
      <c r="E373" s="24">
        <f>D373/C373</f>
        <v>1</v>
      </c>
    </row>
    <row r="374" spans="1:5" ht="45.6" outlineLevel="2" x14ac:dyDescent="0.25">
      <c r="A374" s="11" t="s">
        <v>537</v>
      </c>
      <c r="B374" s="12" t="s">
        <v>538</v>
      </c>
      <c r="C374" s="13">
        <v>4398000</v>
      </c>
      <c r="D374" s="13">
        <v>4398000</v>
      </c>
      <c r="E374" s="41">
        <f t="shared" si="30"/>
        <v>1</v>
      </c>
    </row>
    <row r="375" spans="1:5" ht="36" outlineLevel="7" x14ac:dyDescent="0.25">
      <c r="A375" s="38" t="s">
        <v>539</v>
      </c>
      <c r="B375" s="25" t="s">
        <v>540</v>
      </c>
      <c r="C375" s="26">
        <v>1098000</v>
      </c>
      <c r="D375" s="26">
        <v>1098000</v>
      </c>
      <c r="E375" s="42">
        <f t="shared" si="30"/>
        <v>1</v>
      </c>
    </row>
    <row r="376" spans="1:5" ht="24" outlineLevel="7" x14ac:dyDescent="0.25">
      <c r="A376" s="38" t="s">
        <v>541</v>
      </c>
      <c r="B376" s="25" t="s">
        <v>542</v>
      </c>
      <c r="C376" s="26">
        <v>3300000</v>
      </c>
      <c r="D376" s="26">
        <v>3300000</v>
      </c>
      <c r="E376" s="42">
        <f t="shared" si="30"/>
        <v>1</v>
      </c>
    </row>
    <row r="377" spans="1:5" ht="22.8" outlineLevel="1" x14ac:dyDescent="0.25">
      <c r="A377" s="31" t="s">
        <v>543</v>
      </c>
      <c r="B377" s="32" t="s">
        <v>544</v>
      </c>
      <c r="C377" s="33">
        <v>419000</v>
      </c>
      <c r="D377" s="33">
        <v>369000</v>
      </c>
      <c r="E377" s="40">
        <f t="shared" ref="E377:E417" si="31">D377/C377</f>
        <v>0.88066825775656321</v>
      </c>
    </row>
    <row r="378" spans="1:5" ht="13.2" outlineLevel="1" x14ac:dyDescent="0.25">
      <c r="A378" s="14"/>
      <c r="B378" s="15" t="s">
        <v>595</v>
      </c>
      <c r="C378" s="16"/>
      <c r="D378" s="16"/>
      <c r="E378" s="18"/>
    </row>
    <row r="379" spans="1:5" ht="13.2" outlineLevel="1" x14ac:dyDescent="0.25">
      <c r="A379" s="19"/>
      <c r="B379" s="20" t="s">
        <v>596</v>
      </c>
      <c r="C379" s="21"/>
      <c r="D379" s="21"/>
      <c r="E379" s="23"/>
    </row>
    <row r="380" spans="1:5" ht="13.2" outlineLevel="1" x14ac:dyDescent="0.25">
      <c r="A380" s="19"/>
      <c r="B380" s="20" t="s">
        <v>597</v>
      </c>
      <c r="C380" s="21">
        <v>45000</v>
      </c>
      <c r="D380" s="21">
        <v>0</v>
      </c>
      <c r="E380" s="23">
        <f>D380/C380</f>
        <v>0</v>
      </c>
    </row>
    <row r="381" spans="1:5" ht="13.2" outlineLevel="1" x14ac:dyDescent="0.25">
      <c r="A381" s="14"/>
      <c r="B381" s="15" t="s">
        <v>598</v>
      </c>
      <c r="C381" s="16">
        <f>C377-C379-C380</f>
        <v>374000</v>
      </c>
      <c r="D381" s="16">
        <f>D377-D379-D380</f>
        <v>369000</v>
      </c>
      <c r="E381" s="24">
        <f>D381/C381</f>
        <v>0.9866310160427807</v>
      </c>
    </row>
    <row r="382" spans="1:5" ht="13.2" outlineLevel="2" x14ac:dyDescent="0.25">
      <c r="A382" s="11" t="s">
        <v>545</v>
      </c>
      <c r="B382" s="12" t="s">
        <v>546</v>
      </c>
      <c r="C382" s="13">
        <v>369000</v>
      </c>
      <c r="D382" s="13">
        <v>369000</v>
      </c>
      <c r="E382" s="41">
        <f t="shared" si="31"/>
        <v>1</v>
      </c>
    </row>
    <row r="383" spans="1:5" ht="13.2" outlineLevel="7" x14ac:dyDescent="0.25">
      <c r="A383" s="38" t="s">
        <v>547</v>
      </c>
      <c r="B383" s="25" t="s">
        <v>548</v>
      </c>
      <c r="C383" s="26">
        <v>369000</v>
      </c>
      <c r="D383" s="26">
        <v>369000</v>
      </c>
      <c r="E383" s="43">
        <f t="shared" si="31"/>
        <v>1</v>
      </c>
    </row>
    <row r="384" spans="1:5" ht="22.8" outlineLevel="2" x14ac:dyDescent="0.25">
      <c r="A384" s="11" t="s">
        <v>549</v>
      </c>
      <c r="B384" s="12" t="s">
        <v>550</v>
      </c>
      <c r="C384" s="13">
        <v>50000</v>
      </c>
      <c r="D384" s="13">
        <v>0</v>
      </c>
      <c r="E384" s="41">
        <f t="shared" si="31"/>
        <v>0</v>
      </c>
    </row>
    <row r="385" spans="1:5" ht="24" outlineLevel="7" x14ac:dyDescent="0.25">
      <c r="A385" s="38" t="s">
        <v>551</v>
      </c>
      <c r="B385" s="25" t="s">
        <v>552</v>
      </c>
      <c r="C385" s="26">
        <v>50000</v>
      </c>
      <c r="D385" s="26">
        <v>0</v>
      </c>
      <c r="E385" s="43">
        <f t="shared" si="31"/>
        <v>0</v>
      </c>
    </row>
    <row r="386" spans="1:5" ht="22.8" outlineLevel="1" x14ac:dyDescent="0.25">
      <c r="A386" s="31" t="s">
        <v>553</v>
      </c>
      <c r="B386" s="32" t="s">
        <v>554</v>
      </c>
      <c r="C386" s="33">
        <v>1300000</v>
      </c>
      <c r="D386" s="33">
        <v>1300000</v>
      </c>
      <c r="E386" s="40">
        <f t="shared" si="31"/>
        <v>1</v>
      </c>
    </row>
    <row r="387" spans="1:5" ht="13.2" outlineLevel="1" x14ac:dyDescent="0.25">
      <c r="A387" s="14"/>
      <c r="B387" s="15" t="s">
        <v>595</v>
      </c>
      <c r="C387" s="16"/>
      <c r="D387" s="16"/>
      <c r="E387" s="18"/>
    </row>
    <row r="388" spans="1:5" ht="13.2" outlineLevel="1" x14ac:dyDescent="0.25">
      <c r="A388" s="19"/>
      <c r="B388" s="20" t="s">
        <v>596</v>
      </c>
      <c r="C388" s="21"/>
      <c r="D388" s="21"/>
      <c r="E388" s="23"/>
    </row>
    <row r="389" spans="1:5" ht="13.2" outlineLevel="1" x14ac:dyDescent="0.25">
      <c r="A389" s="19"/>
      <c r="B389" s="20" t="s">
        <v>597</v>
      </c>
      <c r="C389" s="21">
        <v>0</v>
      </c>
      <c r="D389" s="21">
        <v>0</v>
      </c>
      <c r="E389" s="23"/>
    </row>
    <row r="390" spans="1:5" ht="13.2" outlineLevel="1" x14ac:dyDescent="0.25">
      <c r="A390" s="14"/>
      <c r="B390" s="15" t="s">
        <v>598</v>
      </c>
      <c r="C390" s="16">
        <f>C386-C388-C389</f>
        <v>1300000</v>
      </c>
      <c r="D390" s="16">
        <f>D386-D388-D389</f>
        <v>1300000</v>
      </c>
      <c r="E390" s="24">
        <f>D390/C390</f>
        <v>1</v>
      </c>
    </row>
    <row r="391" spans="1:5" ht="22.8" outlineLevel="2" x14ac:dyDescent="0.25">
      <c r="A391" s="11" t="s">
        <v>555</v>
      </c>
      <c r="B391" s="12" t="s">
        <v>556</v>
      </c>
      <c r="C391" s="13">
        <v>1300000</v>
      </c>
      <c r="D391" s="13">
        <v>1300000</v>
      </c>
      <c r="E391" s="41">
        <f t="shared" si="31"/>
        <v>1</v>
      </c>
    </row>
    <row r="392" spans="1:5" ht="24" outlineLevel="7" x14ac:dyDescent="0.25">
      <c r="A392" s="38" t="s">
        <v>557</v>
      </c>
      <c r="B392" s="25" t="s">
        <v>558</v>
      </c>
      <c r="C392" s="26">
        <v>1300000</v>
      </c>
      <c r="D392" s="26">
        <v>1300000</v>
      </c>
      <c r="E392" s="43">
        <f t="shared" si="31"/>
        <v>1</v>
      </c>
    </row>
    <row r="393" spans="1:5" ht="22.8" x14ac:dyDescent="0.25">
      <c r="A393" s="31" t="s">
        <v>559</v>
      </c>
      <c r="B393" s="32" t="s">
        <v>560</v>
      </c>
      <c r="C393" s="33">
        <v>155075100</v>
      </c>
      <c r="D393" s="33">
        <v>154775100</v>
      </c>
      <c r="E393" s="40">
        <f t="shared" si="31"/>
        <v>0.9980654534480391</v>
      </c>
    </row>
    <row r="394" spans="1:5" ht="13.2" x14ac:dyDescent="0.25">
      <c r="A394" s="14"/>
      <c r="B394" s="15" t="s">
        <v>595</v>
      </c>
      <c r="C394" s="16"/>
      <c r="D394" s="16"/>
      <c r="E394" s="18"/>
    </row>
    <row r="395" spans="1:5" ht="13.2" x14ac:dyDescent="0.25">
      <c r="A395" s="19"/>
      <c r="B395" s="20" t="s">
        <v>596</v>
      </c>
      <c r="C395" s="21"/>
      <c r="D395" s="21"/>
      <c r="E395" s="23"/>
    </row>
    <row r="396" spans="1:5" ht="13.2" x14ac:dyDescent="0.25">
      <c r="A396" s="19"/>
      <c r="B396" s="20" t="s">
        <v>597</v>
      </c>
      <c r="C396" s="21">
        <f>C401</f>
        <v>139655300</v>
      </c>
      <c r="D396" s="21">
        <f>D401</f>
        <v>139655300</v>
      </c>
      <c r="E396" s="23">
        <f>D396/C396</f>
        <v>1</v>
      </c>
    </row>
    <row r="397" spans="1:5" ht="13.2" x14ac:dyDescent="0.25">
      <c r="A397" s="14"/>
      <c r="B397" s="15" t="s">
        <v>598</v>
      </c>
      <c r="C397" s="16">
        <f>C393-C395-C396</f>
        <v>15419800</v>
      </c>
      <c r="D397" s="16">
        <f>D393-D395-D396</f>
        <v>15119800</v>
      </c>
      <c r="E397" s="24">
        <f>D397/C397</f>
        <v>0.98054449474052841</v>
      </c>
    </row>
    <row r="398" spans="1:5" ht="22.8" outlineLevel="1" x14ac:dyDescent="0.25">
      <c r="A398" s="11" t="s">
        <v>561</v>
      </c>
      <c r="B398" s="12" t="s">
        <v>562</v>
      </c>
      <c r="C398" s="13">
        <v>15119800</v>
      </c>
      <c r="D398" s="13">
        <v>15119800</v>
      </c>
      <c r="E398" s="41">
        <f t="shared" si="31"/>
        <v>1</v>
      </c>
    </row>
    <row r="399" spans="1:5" ht="24" outlineLevel="7" x14ac:dyDescent="0.25">
      <c r="A399" s="38" t="s">
        <v>563</v>
      </c>
      <c r="B399" s="25" t="s">
        <v>564</v>
      </c>
      <c r="C399" s="26">
        <v>15119800</v>
      </c>
      <c r="D399" s="26">
        <v>15119800</v>
      </c>
      <c r="E399" s="43">
        <f t="shared" si="31"/>
        <v>1</v>
      </c>
    </row>
    <row r="400" spans="1:5" ht="22.8" outlineLevel="1" x14ac:dyDescent="0.25">
      <c r="A400" s="11" t="s">
        <v>565</v>
      </c>
      <c r="B400" s="12" t="s">
        <v>566</v>
      </c>
      <c r="C400" s="13">
        <v>139655300</v>
      </c>
      <c r="D400" s="13">
        <v>139655300</v>
      </c>
      <c r="E400" s="41">
        <f t="shared" si="31"/>
        <v>1</v>
      </c>
    </row>
    <row r="401" spans="1:5" ht="36" outlineLevel="7" x14ac:dyDescent="0.25">
      <c r="A401" s="38" t="s">
        <v>567</v>
      </c>
      <c r="B401" s="25" t="s">
        <v>568</v>
      </c>
      <c r="C401" s="26">
        <v>139655300</v>
      </c>
      <c r="D401" s="26">
        <v>139655300</v>
      </c>
      <c r="E401" s="43">
        <f t="shared" si="31"/>
        <v>1</v>
      </c>
    </row>
    <row r="402" spans="1:5" ht="13.2" outlineLevel="1" x14ac:dyDescent="0.25">
      <c r="A402" s="11" t="s">
        <v>569</v>
      </c>
      <c r="B402" s="12" t="s">
        <v>570</v>
      </c>
      <c r="C402" s="13">
        <v>300000</v>
      </c>
      <c r="D402" s="13">
        <v>0</v>
      </c>
      <c r="E402" s="41">
        <f t="shared" si="31"/>
        <v>0</v>
      </c>
    </row>
    <row r="403" spans="1:5" ht="13.2" outlineLevel="7" x14ac:dyDescent="0.25">
      <c r="A403" s="38" t="s">
        <v>571</v>
      </c>
      <c r="B403" s="25" t="s">
        <v>572</v>
      </c>
      <c r="C403" s="26">
        <v>300000</v>
      </c>
      <c r="D403" s="26">
        <v>0</v>
      </c>
      <c r="E403" s="43">
        <f t="shared" si="31"/>
        <v>0</v>
      </c>
    </row>
    <row r="404" spans="1:5" ht="45.6" x14ac:dyDescent="0.25">
      <c r="A404" s="31" t="s">
        <v>573</v>
      </c>
      <c r="B404" s="32" t="s">
        <v>574</v>
      </c>
      <c r="C404" s="33">
        <v>1743445.12</v>
      </c>
      <c r="D404" s="33">
        <v>1648218.43</v>
      </c>
      <c r="E404" s="40">
        <f t="shared" si="31"/>
        <v>0.94538016200934383</v>
      </c>
    </row>
    <row r="405" spans="1:5" ht="13.2" x14ac:dyDescent="0.25">
      <c r="A405" s="14"/>
      <c r="B405" s="15" t="s">
        <v>595</v>
      </c>
      <c r="C405" s="16"/>
      <c r="D405" s="16"/>
      <c r="E405" s="18"/>
    </row>
    <row r="406" spans="1:5" ht="13.2" x14ac:dyDescent="0.25">
      <c r="A406" s="19"/>
      <c r="B406" s="20" t="s">
        <v>596</v>
      </c>
      <c r="C406" s="21"/>
      <c r="D406" s="21"/>
      <c r="E406" s="23"/>
    </row>
    <row r="407" spans="1:5" ht="13.2" x14ac:dyDescent="0.25">
      <c r="A407" s="19"/>
      <c r="B407" s="20" t="s">
        <v>597</v>
      </c>
      <c r="C407" s="21"/>
      <c r="D407" s="21"/>
      <c r="E407" s="23"/>
    </row>
    <row r="408" spans="1:5" ht="13.2" x14ac:dyDescent="0.25">
      <c r="A408" s="14"/>
      <c r="B408" s="15" t="s">
        <v>598</v>
      </c>
      <c r="C408" s="16">
        <f>C404-C406-C407</f>
        <v>1743445.12</v>
      </c>
      <c r="D408" s="16">
        <f>D404-D406-D407</f>
        <v>1648218.43</v>
      </c>
      <c r="E408" s="24">
        <f>D408/C408</f>
        <v>0.94538016200934383</v>
      </c>
    </row>
    <row r="409" spans="1:5" ht="13.2" outlineLevel="1" x14ac:dyDescent="0.25">
      <c r="A409" s="11" t="s">
        <v>575</v>
      </c>
      <c r="B409" s="12" t="s">
        <v>576</v>
      </c>
      <c r="C409" s="13">
        <v>1100000</v>
      </c>
      <c r="D409" s="13">
        <v>1100000</v>
      </c>
      <c r="E409" s="41">
        <f t="shared" si="31"/>
        <v>1</v>
      </c>
    </row>
    <row r="410" spans="1:5" ht="24" outlineLevel="7" x14ac:dyDescent="0.25">
      <c r="A410" s="38" t="s">
        <v>577</v>
      </c>
      <c r="B410" s="25" t="s">
        <v>578</v>
      </c>
      <c r="C410" s="26">
        <v>1100000</v>
      </c>
      <c r="D410" s="26">
        <v>1100000</v>
      </c>
      <c r="E410" s="43">
        <f t="shared" si="31"/>
        <v>1</v>
      </c>
    </row>
    <row r="411" spans="1:5" ht="13.2" outlineLevel="1" x14ac:dyDescent="0.25">
      <c r="A411" s="11" t="s">
        <v>579</v>
      </c>
      <c r="B411" s="12" t="s">
        <v>580</v>
      </c>
      <c r="C411" s="13">
        <v>5100</v>
      </c>
      <c r="D411" s="13">
        <v>5100</v>
      </c>
      <c r="E411" s="41">
        <f t="shared" si="31"/>
        <v>1</v>
      </c>
    </row>
    <row r="412" spans="1:5" ht="13.2" outlineLevel="7" x14ac:dyDescent="0.25">
      <c r="A412" s="38" t="s">
        <v>581</v>
      </c>
      <c r="B412" s="25" t="s">
        <v>582</v>
      </c>
      <c r="C412" s="26">
        <v>5100</v>
      </c>
      <c r="D412" s="26">
        <v>5100</v>
      </c>
      <c r="E412" s="43">
        <f t="shared" si="31"/>
        <v>1</v>
      </c>
    </row>
    <row r="413" spans="1:5" ht="22.8" outlineLevel="1" x14ac:dyDescent="0.25">
      <c r="A413" s="11" t="s">
        <v>583</v>
      </c>
      <c r="B413" s="12" t="s">
        <v>584</v>
      </c>
      <c r="C413" s="13">
        <v>349000</v>
      </c>
      <c r="D413" s="13">
        <v>312718.43</v>
      </c>
      <c r="E413" s="41">
        <f t="shared" si="31"/>
        <v>0.89604134670487101</v>
      </c>
    </row>
    <row r="414" spans="1:5" ht="13.2" outlineLevel="7" x14ac:dyDescent="0.25">
      <c r="A414" s="38" t="s">
        <v>585</v>
      </c>
      <c r="B414" s="25" t="s">
        <v>586</v>
      </c>
      <c r="C414" s="26">
        <v>349000</v>
      </c>
      <c r="D414" s="26">
        <v>312718.43</v>
      </c>
      <c r="E414" s="43">
        <f t="shared" si="31"/>
        <v>0.89604134670487101</v>
      </c>
    </row>
    <row r="415" spans="1:5" ht="22.8" outlineLevel="1" x14ac:dyDescent="0.25">
      <c r="A415" s="11" t="s">
        <v>587</v>
      </c>
      <c r="B415" s="12" t="s">
        <v>588</v>
      </c>
      <c r="C415" s="13">
        <v>289345.12</v>
      </c>
      <c r="D415" s="13">
        <v>230400</v>
      </c>
      <c r="E415" s="41">
        <f t="shared" si="31"/>
        <v>0.79628092569869502</v>
      </c>
    </row>
    <row r="416" spans="1:5" ht="24" outlineLevel="7" x14ac:dyDescent="0.25">
      <c r="A416" s="38" t="s">
        <v>589</v>
      </c>
      <c r="B416" s="25" t="s">
        <v>590</v>
      </c>
      <c r="C416" s="26">
        <v>289345.12</v>
      </c>
      <c r="D416" s="26">
        <v>230400</v>
      </c>
      <c r="E416" s="43">
        <f t="shared" si="31"/>
        <v>0.79628092569869502</v>
      </c>
    </row>
    <row r="417" spans="1:5" ht="12.75" customHeight="1" x14ac:dyDescent="0.25">
      <c r="A417" s="35" t="s">
        <v>1</v>
      </c>
      <c r="B417" s="36"/>
      <c r="C417" s="37">
        <v>3188961415.1599998</v>
      </c>
      <c r="D417" s="37">
        <v>3008501589.79</v>
      </c>
      <c r="E417" s="40">
        <f t="shared" si="31"/>
        <v>0.94341109788531397</v>
      </c>
    </row>
  </sheetData>
  <mergeCells count="1">
    <mergeCell ref="A1:E1"/>
  </mergeCells>
  <pageMargins left="0.74803149606299213" right="0" top="0.59055118110236227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2022-01-10T13:51:43Z</cp:lastPrinted>
  <dcterms:created xsi:type="dcterms:W3CDTF">2022-01-10T12:05:17Z</dcterms:created>
  <dcterms:modified xsi:type="dcterms:W3CDTF">2022-01-17T11:57:51Z</dcterms:modified>
</cp:coreProperties>
</file>